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ŠK 2020-21\ZA STRANICU ŠKOLE\financijski plan\"/>
    </mc:Choice>
  </mc:AlternateContent>
  <bookViews>
    <workbookView xWindow="0" yWindow="0" windowWidth="21570" windowHeight="8085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DIO'!$A$2:$H$30</definedName>
    <definedName name="_xlnm.Print_Area" localSheetId="1">'PLAN PRIHODA'!$A$1:$H$48</definedName>
  </definedNames>
  <calcPr calcId="162913"/>
</workbook>
</file>

<file path=xl/calcChain.xml><?xml version="1.0" encoding="utf-8"?>
<calcChain xmlns="http://schemas.openxmlformats.org/spreadsheetml/2006/main">
  <c r="D29" i="3" l="1"/>
  <c r="C29" i="3"/>
  <c r="G78" i="3" l="1"/>
  <c r="G76" i="3"/>
  <c r="G74" i="3"/>
  <c r="C156" i="3"/>
  <c r="C155" i="3"/>
  <c r="G73" i="3" l="1"/>
  <c r="G72" i="3" s="1"/>
  <c r="D45" i="3"/>
  <c r="C45" i="3"/>
  <c r="B13" i="2" l="1"/>
  <c r="F97" i="3" l="1"/>
  <c r="F103" i="3"/>
  <c r="C103" i="3"/>
  <c r="C102" i="3" s="1"/>
  <c r="C101" i="3" s="1"/>
  <c r="F102" i="3"/>
  <c r="F101" i="3" s="1"/>
  <c r="D13" i="2"/>
  <c r="C63" i="3"/>
  <c r="C67" i="3"/>
  <c r="C66" i="3" s="1"/>
  <c r="D132" i="3"/>
  <c r="D131" i="3" s="1"/>
  <c r="D130" i="3" s="1"/>
  <c r="D126" i="3"/>
  <c r="D125" i="3" s="1"/>
  <c r="D124" i="3" s="1"/>
  <c r="C132" i="3"/>
  <c r="C131" i="3" s="1"/>
  <c r="C130" i="3" s="1"/>
  <c r="C126" i="3"/>
  <c r="C125" i="3" s="1"/>
  <c r="C124" i="3" s="1"/>
  <c r="K136" i="3"/>
  <c r="L136" i="3"/>
  <c r="C138" i="3"/>
  <c r="E138" i="3"/>
  <c r="C140" i="3"/>
  <c r="E140" i="3"/>
  <c r="C116" i="3"/>
  <c r="F120" i="3"/>
  <c r="C120" i="3"/>
  <c r="L24" i="3"/>
  <c r="K24" i="3"/>
  <c r="D67" i="3" l="1"/>
  <c r="D156" i="3" l="1"/>
  <c r="D155" i="3" s="1"/>
  <c r="L156" i="3"/>
  <c r="L155" i="3" s="1"/>
  <c r="K156" i="3"/>
  <c r="K155" i="3" s="1"/>
  <c r="F41" i="2"/>
  <c r="E41" i="2"/>
  <c r="D41" i="2"/>
  <c r="C41" i="2"/>
  <c r="B41" i="2"/>
  <c r="F27" i="2"/>
  <c r="E27" i="2"/>
  <c r="D27" i="2"/>
  <c r="C27" i="2"/>
  <c r="B27" i="2"/>
  <c r="E13" i="2"/>
  <c r="C13" i="2"/>
  <c r="L95" i="3"/>
  <c r="K95" i="3"/>
  <c r="L89" i="3"/>
  <c r="K89" i="3"/>
  <c r="L146" i="3"/>
  <c r="K146" i="3"/>
  <c r="L107" i="3"/>
  <c r="K107" i="3"/>
  <c r="L72" i="3"/>
  <c r="K72" i="3"/>
  <c r="L57" i="3"/>
  <c r="K57" i="3"/>
  <c r="K159" i="3" s="1"/>
  <c r="E151" i="3"/>
  <c r="E148" i="3"/>
  <c r="E143" i="3"/>
  <c r="E137" i="3" s="1"/>
  <c r="F116" i="3"/>
  <c r="F109" i="3"/>
  <c r="F96" i="3"/>
  <c r="F95" i="3" s="1"/>
  <c r="F91" i="3"/>
  <c r="F90" i="3" s="1"/>
  <c r="F89" i="3" s="1"/>
  <c r="F85" i="3"/>
  <c r="F84" i="3" s="1"/>
  <c r="F83" i="3" s="1"/>
  <c r="D66" i="3"/>
  <c r="D63" i="3"/>
  <c r="D61" i="3"/>
  <c r="D59" i="3"/>
  <c r="D53" i="3"/>
  <c r="D52" i="3" s="1"/>
  <c r="D50" i="3"/>
  <c r="D49" i="3" s="1"/>
  <c r="D37" i="3"/>
  <c r="D26" i="3"/>
  <c r="G20" i="3"/>
  <c r="G19" i="3" s="1"/>
  <c r="G16" i="3"/>
  <c r="G14" i="3"/>
  <c r="G10" i="3"/>
  <c r="B42" i="2" l="1"/>
  <c r="L159" i="3"/>
  <c r="B28" i="2"/>
  <c r="E147" i="3"/>
  <c r="E146" i="3" s="1"/>
  <c r="F108" i="3"/>
  <c r="F107" i="3" s="1"/>
  <c r="D25" i="3"/>
  <c r="D24" i="3" s="1"/>
  <c r="D58" i="3"/>
  <c r="D57" i="3" s="1"/>
  <c r="G9" i="3"/>
  <c r="G8" i="3" s="1"/>
  <c r="G159" i="3" s="1"/>
  <c r="C59" i="3"/>
  <c r="C61" i="3"/>
  <c r="C20" i="3"/>
  <c r="C19" i="3" s="1"/>
  <c r="C16" i="3"/>
  <c r="C10" i="3"/>
  <c r="C14" i="3"/>
  <c r="C148" i="3"/>
  <c r="C151" i="3"/>
  <c r="C143" i="3"/>
  <c r="C137" i="3" s="1"/>
  <c r="C109" i="3"/>
  <c r="C97" i="3"/>
  <c r="C96" i="3" s="1"/>
  <c r="C95" i="3" s="1"/>
  <c r="C91" i="3"/>
  <c r="C90" i="3" s="1"/>
  <c r="C89" i="3" s="1"/>
  <c r="C85" i="3"/>
  <c r="C84" i="3" s="1"/>
  <c r="C83" i="3" s="1"/>
  <c r="C78" i="3"/>
  <c r="C74" i="3"/>
  <c r="C76" i="3"/>
  <c r="C53" i="3"/>
  <c r="C52" i="3" s="1"/>
  <c r="C50" i="3"/>
  <c r="C49" i="3" s="1"/>
  <c r="C26" i="3"/>
  <c r="C37" i="3"/>
  <c r="C73" i="3" l="1"/>
  <c r="C58" i="3"/>
  <c r="C57" i="3" s="1"/>
  <c r="F159" i="3"/>
  <c r="D159" i="3"/>
  <c r="E136" i="3"/>
  <c r="E159" i="3" s="1"/>
  <c r="C72" i="3"/>
  <c r="C147" i="3"/>
  <c r="C146" i="3" s="1"/>
  <c r="C9" i="3"/>
  <c r="C8" i="3" s="1"/>
  <c r="C108" i="3"/>
  <c r="C107" i="3" s="1"/>
  <c r="C25" i="3"/>
  <c r="C24" i="3" s="1"/>
  <c r="C136" i="3" l="1"/>
  <c r="C159" i="3" s="1"/>
  <c r="H22" i="4"/>
  <c r="G22" i="4"/>
  <c r="F22" i="4"/>
  <c r="F13" i="2"/>
  <c r="F13" i="4"/>
  <c r="F24" i="4" s="1"/>
  <c r="H13" i="4" l="1"/>
  <c r="H24" i="4" s="1"/>
  <c r="G13" i="4"/>
  <c r="G24" i="4" s="1"/>
  <c r="B14" i="2"/>
</calcChain>
</file>

<file path=xl/sharedStrings.xml><?xml version="1.0" encoding="utf-8"?>
<sst xmlns="http://schemas.openxmlformats.org/spreadsheetml/2006/main" count="264" uniqueCount="138">
  <si>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</si>
  <si>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</si>
  <si>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</si>
  <si>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</si>
  <si>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</si>
  <si>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</si>
  <si>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</si>
  <si>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</si>
  <si>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</si>
  <si>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</si>
  <si>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</si>
  <si>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</si>
  <si>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</si>
  <si>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</si>
  <si>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</si>
  <si>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</si>
  <si>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</si>
  <si>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</si>
  <si>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</si>
  <si>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</si>
  <si>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</si>
  <si>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</si>
  <si>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</si>
  <si>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</si>
  <si>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</si>
  <si>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</si>
  <si>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</si>
  <si>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</si>
  <si>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</si>
  <si>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</si>
  <si>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</si>
  <si>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</si>
  <si>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</si>
  <si>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</si>
  <si>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</si>
  <si>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</si>
  <si>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</si>
  <si>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PRORAČUNSKI KORISNIK</t>
  </si>
  <si>
    <t>PRIHODI UKUPNO</t>
  </si>
  <si>
    <t>RASHODI UKUPNO</t>
  </si>
  <si>
    <t>Program</t>
  </si>
  <si>
    <t>Naziv aktivnosti</t>
  </si>
  <si>
    <t>K</t>
  </si>
  <si>
    <t>Naziv projekta</t>
  </si>
  <si>
    <t>PRIHODI OD PRODAJE NEFINANCIJSKE IMOVINE</t>
  </si>
  <si>
    <t>Prihodi od prodaje  nefinancijske imovine i nadoknade šteta s osnova osiguranja</t>
  </si>
  <si>
    <t xml:space="preserve"> </t>
  </si>
  <si>
    <t>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</si>
  <si>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</si>
  <si>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</si>
  <si>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</si>
  <si>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</si>
  <si>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Prijedlog plana 
za 2019.</t>
  </si>
  <si>
    <t>Projekcija plana
za 2020.</t>
  </si>
  <si>
    <t>Projekcija plana 
za 2021.</t>
  </si>
  <si>
    <t>2021.</t>
  </si>
  <si>
    <t>Ukupno prihodi i primici za 2021.</t>
  </si>
  <si>
    <t>PROJEKCIJA PLANA ZA 2021.</t>
  </si>
  <si>
    <t>OSNOVNA ŠKOLA DR. FRANJE TUĐMANA KORENICA</t>
  </si>
  <si>
    <t>REDOVNI PROGRAM ODGOJA  I OBRAZOVANJA</t>
  </si>
  <si>
    <t xml:space="preserve">REDOVNI PROGRAM  </t>
  </si>
  <si>
    <t>DECENTRALIZIRANE FUNKCIJE</t>
  </si>
  <si>
    <t>POMOĆNICI U NASTAVI (EU fondovi)</t>
  </si>
  <si>
    <t>POMOĆNICI U NASTAVI OPĆINA</t>
  </si>
  <si>
    <t>OPĆINA DAROVI ZA SV. NIKOLU</t>
  </si>
  <si>
    <t>VLASTITI PRIHODI</t>
  </si>
  <si>
    <t>ŠKOLSKA KUHINJA</t>
  </si>
  <si>
    <t>OSIGURANJE UČENIKA</t>
  </si>
  <si>
    <t>OPĆINA UČENIČKA ZADRUGA MALI LIČANI</t>
  </si>
  <si>
    <t>Plaće za redovan rad</t>
  </si>
  <si>
    <t>Plać za prekovremeni rad</t>
  </si>
  <si>
    <t>Plaće za posebne uvjete rada</t>
  </si>
  <si>
    <t>Doprinos za zdravstveno osiguranje</t>
  </si>
  <si>
    <t>Doprinos za zapošljavanje</t>
  </si>
  <si>
    <t>Naknada za prijevoz</t>
  </si>
  <si>
    <t>Službena putovanja</t>
  </si>
  <si>
    <t>Stručno usavršavanje zaposlenika</t>
  </si>
  <si>
    <t>Uredski materijal i ostali materijalni rashodi</t>
  </si>
  <si>
    <t>Energija</t>
  </si>
  <si>
    <t>Materijal i dijelovi za tekuće i investicijsko održavanje</t>
  </si>
  <si>
    <t>Sitni inventar i autogume</t>
  </si>
  <si>
    <t>Usluge telefona, pošte, prijevoza</t>
  </si>
  <si>
    <t>Usluge tekućeg i investicijskog 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</si>
  <si>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</si>
  <si>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</si>
  <si>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</si>
  <si>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</si>
  <si>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</si>
  <si>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Članarine i norme</t>
  </si>
  <si>
    <t>Doprinosi za obvezno zdravstveno osiguranje</t>
  </si>
  <si>
    <t>Doprinosi za obvezno osiguranje u slučaju nezaposlenosti</t>
  </si>
  <si>
    <t>SVEUKUPNO RASHODI (3+4)</t>
  </si>
  <si>
    <t>Usluge telefona, pošte i prijevoza</t>
  </si>
  <si>
    <t>Ostale nespomenute usluge</t>
  </si>
  <si>
    <t>Financijski rashodi</t>
  </si>
  <si>
    <t>Bankarske usluge i usluge platnog prometa</t>
  </si>
  <si>
    <t>Naknade građanima i kućanstvima na temelju osig.  dr. naknade</t>
  </si>
  <si>
    <t>Ostale naknade građanima i kućanstvima iz proračuna</t>
  </si>
  <si>
    <t>Naknade građanima i kućanstvima u naravi</t>
  </si>
  <si>
    <t>Materijal i sirovine</t>
  </si>
  <si>
    <t>Sitni inventar</t>
  </si>
  <si>
    <t>Službena, radna i zaštitna odjeća i obuća</t>
  </si>
  <si>
    <t>Materijal i dijelovi za tekuće i investivijsko održavanje</t>
  </si>
  <si>
    <t>Uredska oprema i namještaj</t>
  </si>
  <si>
    <t>Knjige</t>
  </si>
  <si>
    <t>Sportska i glazbena opremna</t>
  </si>
  <si>
    <r>
      <rPr>
        <b/>
        <sz val="10"/>
        <rFont val="Arial"/>
        <family val="2"/>
        <charset val="238"/>
      </rPr>
      <t>6361</t>
    </r>
    <r>
      <rPr>
        <sz val="10"/>
        <rFont val="Arial"/>
        <family val="2"/>
        <charset val="238"/>
      </rPr>
      <t xml:space="preserve"> Pomoći prorač.korisnicima iz proračuna koji im nije nadležan</t>
    </r>
  </si>
  <si>
    <r>
      <rPr>
        <b/>
        <sz val="10"/>
        <rFont val="Arial"/>
        <family val="2"/>
        <charset val="238"/>
      </rPr>
      <t xml:space="preserve">6381 </t>
    </r>
    <r>
      <rPr>
        <sz val="10"/>
        <rFont val="Arial"/>
        <family val="2"/>
        <charset val="238"/>
      </rPr>
      <t>Pomoći temeljem prijenosa EU sredstava</t>
    </r>
  </si>
  <si>
    <r>
      <rPr>
        <b/>
        <sz val="10"/>
        <rFont val="Arial"/>
        <family val="2"/>
        <charset val="238"/>
      </rPr>
      <t>6391</t>
    </r>
    <r>
      <rPr>
        <sz val="10"/>
        <rFont val="Arial"/>
        <family val="2"/>
        <charset val="238"/>
      </rPr>
      <t xml:space="preserve"> Tekući prijenosi između proračunskih korisnika istog proračuna</t>
    </r>
  </si>
  <si>
    <r>
      <rPr>
        <b/>
        <sz val="10"/>
        <rFont val="Arial"/>
        <family val="2"/>
        <charset val="238"/>
      </rPr>
      <t>6526</t>
    </r>
    <r>
      <rPr>
        <sz val="10"/>
        <rFont val="Arial"/>
        <family val="2"/>
        <charset val="238"/>
      </rPr>
      <t xml:space="preserve"> Prihodi za posebne namjene</t>
    </r>
  </si>
  <si>
    <r>
      <rPr>
        <b/>
        <sz val="10"/>
        <rFont val="Arial"/>
        <family val="2"/>
        <charset val="238"/>
      </rPr>
      <t>6615</t>
    </r>
    <r>
      <rPr>
        <sz val="10"/>
        <rFont val="Arial"/>
        <family val="2"/>
        <charset val="238"/>
      </rPr>
      <t xml:space="preserve"> Prihodi od pruženih usluga</t>
    </r>
  </si>
  <si>
    <r>
      <rPr>
        <b/>
        <sz val="10"/>
        <rFont val="Arial"/>
        <family val="2"/>
        <charset val="238"/>
      </rPr>
      <t>6632</t>
    </r>
    <r>
      <rPr>
        <sz val="10"/>
        <rFont val="Arial"/>
        <family val="2"/>
        <charset val="238"/>
      </rPr>
      <t xml:space="preserve"> Donacije od prav. i fiz. osoba izvan općeg proračuna</t>
    </r>
  </si>
  <si>
    <r>
      <rPr>
        <b/>
        <sz val="10"/>
        <rFont val="Arial"/>
        <family val="2"/>
        <charset val="238"/>
      </rPr>
      <t>6711</t>
    </r>
    <r>
      <rPr>
        <sz val="10"/>
        <rFont val="Arial"/>
        <family val="2"/>
        <charset val="238"/>
      </rPr>
      <t xml:space="preserve"> Prihodi iz nadl. Prorač. Za financ.red.djelat.prorač.korisnika</t>
    </r>
  </si>
  <si>
    <t>Rashodi za dodatna ulaganja na nefinancijskoj imovini</t>
  </si>
  <si>
    <t>Dodatna ulaganja na građevinskim objektima</t>
  </si>
  <si>
    <t>Ravnateljica Škole</t>
  </si>
  <si>
    <t>Dražena Aračić, prof.</t>
  </si>
  <si>
    <t>SHEMA ŠKOLSKO VOĆE</t>
  </si>
  <si>
    <t>SHEMA ŠKOLSKO MLIJEKO</t>
  </si>
  <si>
    <t>Ostali nespomenuti rashodi</t>
  </si>
  <si>
    <t>PROJEKCIJA PLANA ZA 2022.</t>
  </si>
  <si>
    <t>Materijal za čišćenje i održavanje</t>
  </si>
  <si>
    <t>Materijal za higijenske potrebe i njegu</t>
  </si>
  <si>
    <t>Premije osiguranja</t>
  </si>
  <si>
    <t>OPĆINA KUPNJA RADNJIH BILJEŽNICA ZA PRVE RAZREDE</t>
  </si>
  <si>
    <t xml:space="preserve">KAPITALNA ULAGANJA </t>
  </si>
  <si>
    <t>2022.</t>
  </si>
  <si>
    <t>Projekcija plana
za 2021.</t>
  </si>
  <si>
    <t>Projekcija plana 
za 2022.</t>
  </si>
  <si>
    <t>Ukupno prihodi i primici za 2022.</t>
  </si>
  <si>
    <t>FINANCIJSKI PLAN 2020.
za 2020.</t>
  </si>
  <si>
    <t>Financijski plan za 2020.</t>
  </si>
  <si>
    <t>Radna obuća</t>
  </si>
  <si>
    <t>II IZMJENE I DOPUNE FINANCIJSKOG PLANA PRIHODA I PRIMITAKA</t>
  </si>
  <si>
    <t>II IZMJENE I DOPUNE FINANCIJSKOG PLANA (proračunski korisnik) ZA 2020. I                                                                                                                                                PROJEKCIJA PLANA ZA  2021. I 2022. GODINU</t>
  </si>
  <si>
    <t xml:space="preserve"> U Korenici, 06. kolovoz 2020.g.</t>
  </si>
  <si>
    <t>U Korenici, 06. kolovoz 2020.g.</t>
  </si>
  <si>
    <t>II. IZMJENE I DOPUNE FINANCIJSKOG PLANA RASHODA I IZDATAKA ZA 2020.godinu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</si>
</sst>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9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49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4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31" fillId="0" borderId="16" xfId="0" applyNumberFormat="1" applyFont="1" applyBorder="1" applyAlignment="1">
      <alignment horizontal="right"/>
    </xf>
    <xf numFmtId="3" fontId="31" fillId="0" borderId="16" xfId="0" applyNumberFormat="1" applyFont="1" applyFill="1" applyBorder="1" applyAlignment="1" applyProtection="1">
      <alignment horizontal="right" wrapText="1"/>
    </xf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3" fontId="31" fillId="0" borderId="16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4" fillId="0" borderId="38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/>
    <xf numFmtId="0" fontId="22" fillId="0" borderId="40" xfId="0" applyNumberFormat="1" applyFont="1" applyFill="1" applyBorder="1" applyAlignment="1" applyProtection="1"/>
    <xf numFmtId="0" fontId="24" fillId="0" borderId="23" xfId="0" applyNumberFormat="1" applyFont="1" applyFill="1" applyBorder="1" applyAlignment="1" applyProtection="1">
      <alignment horizontal="center"/>
    </xf>
    <xf numFmtId="0" fontId="24" fillId="0" borderId="21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0" fontId="24" fillId="0" borderId="22" xfId="0" applyNumberFormat="1" applyFont="1" applyFill="1" applyBorder="1" applyAlignment="1" applyProtection="1">
      <alignment wrapText="1"/>
    </xf>
    <xf numFmtId="0" fontId="22" fillId="0" borderId="38" xfId="0" applyNumberFormat="1" applyFont="1" applyFill="1" applyBorder="1" applyAlignment="1" applyProtection="1">
      <alignment wrapText="1"/>
    </xf>
    <xf numFmtId="0" fontId="36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>
      <alignment wrapText="1"/>
    </xf>
    <xf numFmtId="0" fontId="24" fillId="18" borderId="43" xfId="0" applyNumberFormat="1" applyFont="1" applyFill="1" applyBorder="1" applyAlignment="1" applyProtection="1">
      <alignment horizontal="center" vertical="center" wrapText="1"/>
    </xf>
    <xf numFmtId="0" fontId="23" fillId="18" borderId="43" xfId="0" applyNumberFormat="1" applyFont="1" applyFill="1" applyBorder="1" applyAlignment="1" applyProtection="1">
      <alignment horizontal="center" vertical="center" wrapText="1"/>
    </xf>
    <xf numFmtId="0" fontId="22" fillId="0" borderId="38" xfId="0" applyNumberFormat="1" applyFont="1" applyFill="1" applyBorder="1" applyAlignment="1" applyProtection="1"/>
    <xf numFmtId="0" fontId="24" fillId="0" borderId="23" xfId="0" applyNumberFormat="1" applyFont="1" applyFill="1" applyBorder="1" applyAlignment="1" applyProtection="1"/>
    <xf numFmtId="0" fontId="24" fillId="21" borderId="34" xfId="0" applyNumberFormat="1" applyFont="1" applyFill="1" applyBorder="1" applyAlignment="1" applyProtection="1">
      <alignment horizontal="center"/>
    </xf>
    <xf numFmtId="0" fontId="24" fillId="21" borderId="16" xfId="0" applyNumberFormat="1" applyFont="1" applyFill="1" applyBorder="1" applyAlignment="1" applyProtection="1">
      <alignment wrapText="1"/>
    </xf>
    <xf numFmtId="0" fontId="24" fillId="21" borderId="44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/>
    <xf numFmtId="0" fontId="22" fillId="0" borderId="21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4" fillId="21" borderId="34" xfId="0" applyNumberFormat="1" applyFont="1" applyFill="1" applyBorder="1" applyAlignment="1" applyProtection="1">
      <alignment wrapText="1"/>
    </xf>
    <xf numFmtId="3" fontId="24" fillId="0" borderId="16" xfId="0" applyNumberFormat="1" applyFont="1" applyFill="1" applyBorder="1" applyAlignment="1" applyProtection="1"/>
    <xf numFmtId="3" fontId="22" fillId="0" borderId="16" xfId="0" applyNumberFormat="1" applyFont="1" applyFill="1" applyBorder="1" applyAlignment="1" applyProtection="1"/>
    <xf numFmtId="3" fontId="22" fillId="0" borderId="43" xfId="0" applyNumberFormat="1" applyFont="1" applyFill="1" applyBorder="1" applyAlignment="1" applyProtection="1"/>
    <xf numFmtId="3" fontId="22" fillId="0" borderId="34" xfId="0" applyNumberFormat="1" applyFont="1" applyFill="1" applyBorder="1" applyAlignment="1" applyProtection="1"/>
    <xf numFmtId="3" fontId="22" fillId="0" borderId="15" xfId="0" applyNumberFormat="1" applyFont="1" applyFill="1" applyBorder="1" applyAlignment="1" applyProtection="1"/>
    <xf numFmtId="3" fontId="22" fillId="0" borderId="36" xfId="0" applyNumberFormat="1" applyFont="1" applyFill="1" applyBorder="1" applyAlignment="1" applyProtection="1"/>
    <xf numFmtId="3" fontId="24" fillId="21" borderId="44" xfId="0" applyNumberFormat="1" applyFont="1" applyFill="1" applyBorder="1" applyAlignment="1" applyProtection="1"/>
    <xf numFmtId="3" fontId="24" fillId="0" borderId="43" xfId="0" applyNumberFormat="1" applyFont="1" applyFill="1" applyBorder="1" applyAlignment="1" applyProtection="1"/>
    <xf numFmtId="3" fontId="22" fillId="0" borderId="39" xfId="0" applyNumberFormat="1" applyFont="1" applyFill="1" applyBorder="1" applyAlignment="1" applyProtection="1"/>
    <xf numFmtId="3" fontId="22" fillId="0" borderId="40" xfId="0" applyNumberFormat="1" applyFont="1" applyFill="1" applyBorder="1" applyAlignment="1" applyProtection="1"/>
    <xf numFmtId="3" fontId="22" fillId="0" borderId="44" xfId="0" applyNumberFormat="1" applyFont="1" applyFill="1" applyBorder="1" applyAlignment="1" applyProtection="1"/>
    <xf numFmtId="3" fontId="24" fillId="0" borderId="34" xfId="0" applyNumberFormat="1" applyFont="1" applyFill="1" applyBorder="1" applyAlignment="1" applyProtection="1"/>
    <xf numFmtId="3" fontId="24" fillId="0" borderId="15" xfId="0" applyNumberFormat="1" applyFont="1" applyFill="1" applyBorder="1" applyAlignment="1" applyProtection="1"/>
    <xf numFmtId="3" fontId="24" fillId="0" borderId="36" xfId="0" applyNumberFormat="1" applyFont="1" applyFill="1" applyBorder="1" applyAlignment="1" applyProtection="1"/>
    <xf numFmtId="3" fontId="24" fillId="21" borderId="16" xfId="0" applyNumberFormat="1" applyFont="1" applyFill="1" applyBorder="1" applyAlignment="1" applyProtection="1"/>
    <xf numFmtId="3" fontId="22" fillId="0" borderId="38" xfId="0" applyNumberFormat="1" applyFont="1" applyFill="1" applyBorder="1" applyAlignment="1" applyProtection="1"/>
    <xf numFmtId="0" fontId="22" fillId="0" borderId="31" xfId="0" applyNumberFormat="1" applyFont="1" applyFill="1" applyBorder="1" applyAlignment="1" applyProtection="1">
      <alignment horizontal="center"/>
    </xf>
    <xf numFmtId="0" fontId="24" fillId="0" borderId="45" xfId="0" applyNumberFormat="1" applyFont="1" applyFill="1" applyBorder="1" applyAlignment="1" applyProtection="1">
      <alignment wrapText="1"/>
    </xf>
    <xf numFmtId="3" fontId="22" fillId="0" borderId="32" xfId="0" applyNumberFormat="1" applyFont="1" applyFill="1" applyBorder="1" applyAlignment="1" applyProtection="1"/>
    <xf numFmtId="3" fontId="22" fillId="0" borderId="33" xfId="0" applyNumberFormat="1" applyFont="1" applyFill="1" applyBorder="1" applyAlignment="1" applyProtection="1"/>
    <xf numFmtId="0" fontId="22" fillId="21" borderId="23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3" fontId="22" fillId="21" borderId="16" xfId="0" applyNumberFormat="1" applyFont="1" applyFill="1" applyBorder="1" applyAlignment="1" applyProtection="1"/>
    <xf numFmtId="3" fontId="24" fillId="0" borderId="44" xfId="0" applyNumberFormat="1" applyFont="1" applyFill="1" applyBorder="1" applyAlignment="1" applyProtection="1"/>
    <xf numFmtId="0" fontId="24" fillId="22" borderId="34" xfId="0" applyNumberFormat="1" applyFont="1" applyFill="1" applyBorder="1" applyAlignment="1" applyProtection="1">
      <alignment horizontal="left"/>
    </xf>
    <xf numFmtId="0" fontId="24" fillId="22" borderId="34" xfId="0" applyNumberFormat="1" applyFont="1" applyFill="1" applyBorder="1" applyAlignment="1" applyProtection="1">
      <alignment wrapText="1"/>
    </xf>
    <xf numFmtId="3" fontId="24" fillId="22" borderId="34" xfId="0" applyNumberFormat="1" applyFont="1" applyFill="1" applyBorder="1" applyAlignment="1" applyProtection="1"/>
    <xf numFmtId="3" fontId="24" fillId="22" borderId="15" xfId="0" applyNumberFormat="1" applyFont="1" applyFill="1" applyBorder="1" applyAlignment="1" applyProtection="1"/>
    <xf numFmtId="3" fontId="24" fillId="22" borderId="36" xfId="0" applyNumberFormat="1" applyFont="1" applyFill="1" applyBorder="1" applyAlignment="1" applyProtection="1"/>
    <xf numFmtId="0" fontId="24" fillId="20" borderId="34" xfId="0" applyNumberFormat="1" applyFont="1" applyFill="1" applyBorder="1" applyAlignment="1" applyProtection="1">
      <alignment horizontal="left"/>
    </xf>
    <xf numFmtId="0" fontId="24" fillId="20" borderId="34" xfId="0" applyNumberFormat="1" applyFont="1" applyFill="1" applyBorder="1" applyAlignment="1" applyProtection="1">
      <alignment wrapText="1"/>
    </xf>
    <xf numFmtId="3" fontId="24" fillId="20" borderId="34" xfId="0" applyNumberFormat="1" applyFont="1" applyFill="1" applyBorder="1" applyAlignment="1" applyProtection="1"/>
    <xf numFmtId="3" fontId="24" fillId="20" borderId="15" xfId="0" applyNumberFormat="1" applyFont="1" applyFill="1" applyBorder="1" applyAlignment="1" applyProtection="1"/>
    <xf numFmtId="3" fontId="24" fillId="20" borderId="36" xfId="0" applyNumberFormat="1" applyFont="1" applyFill="1" applyBorder="1" applyAlignment="1" applyProtection="1"/>
    <xf numFmtId="3" fontId="24" fillId="20" borderId="23" xfId="0" applyNumberFormat="1" applyFont="1" applyFill="1" applyBorder="1" applyAlignment="1" applyProtection="1"/>
    <xf numFmtId="3" fontId="24" fillId="20" borderId="41" xfId="0" applyNumberFormat="1" applyFont="1" applyFill="1" applyBorder="1" applyAlignment="1" applyProtection="1"/>
    <xf numFmtId="3" fontId="22" fillId="20" borderId="0" xfId="0" applyNumberFormat="1" applyFont="1" applyFill="1" applyBorder="1" applyAlignment="1" applyProtection="1"/>
    <xf numFmtId="3" fontId="22" fillId="20" borderId="21" xfId="0" applyNumberFormat="1" applyFont="1" applyFill="1" applyBorder="1" applyAlignment="1" applyProtection="1"/>
    <xf numFmtId="3" fontId="24" fillId="20" borderId="37" xfId="0" applyNumberFormat="1" applyFont="1" applyFill="1" applyBorder="1" applyAlignment="1" applyProtection="1"/>
    <xf numFmtId="3" fontId="24" fillId="20" borderId="42" xfId="0" applyNumberFormat="1" applyFont="1" applyFill="1" applyBorder="1" applyAlignment="1" applyProtection="1"/>
    <xf numFmtId="0" fontId="24" fillId="20" borderId="16" xfId="0" applyNumberFormat="1" applyFont="1" applyFill="1" applyBorder="1" applyAlignment="1" applyProtection="1">
      <alignment wrapText="1"/>
    </xf>
    <xf numFmtId="0" fontId="24" fillId="20" borderId="41" xfId="0" applyNumberFormat="1" applyFont="1" applyFill="1" applyBorder="1" applyAlignment="1" applyProtection="1"/>
    <xf numFmtId="0" fontId="24" fillId="20" borderId="37" xfId="0" applyNumberFormat="1" applyFont="1" applyFill="1" applyBorder="1" applyAlignment="1" applyProtection="1"/>
    <xf numFmtId="0" fontId="24" fillId="20" borderId="42" xfId="0" applyNumberFormat="1" applyFont="1" applyFill="1" applyBorder="1" applyAlignment="1" applyProtection="1"/>
    <xf numFmtId="0" fontId="24" fillId="22" borderId="34" xfId="0" applyNumberFormat="1" applyFont="1" applyFill="1" applyBorder="1" applyAlignment="1" applyProtection="1">
      <alignment horizontal="center"/>
    </xf>
    <xf numFmtId="0" fontId="24" fillId="22" borderId="15" xfId="0" applyNumberFormat="1" applyFont="1" applyFill="1" applyBorder="1" applyAlignment="1" applyProtection="1"/>
    <xf numFmtId="0" fontId="24" fillId="22" borderId="36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37" fillId="22" borderId="34" xfId="0" applyNumberFormat="1" applyFont="1" applyFill="1" applyBorder="1" applyAlignment="1" applyProtection="1"/>
    <xf numFmtId="0" fontId="24" fillId="23" borderId="34" xfId="0" applyNumberFormat="1" applyFont="1" applyFill="1" applyBorder="1" applyAlignment="1" applyProtection="1">
      <alignment horizontal="center"/>
    </xf>
    <xf numFmtId="0" fontId="24" fillId="23" borderId="16" xfId="0" applyNumberFormat="1" applyFont="1" applyFill="1" applyBorder="1" applyAlignment="1" applyProtection="1">
      <alignment wrapText="1"/>
    </xf>
    <xf numFmtId="3" fontId="24" fillId="23" borderId="16" xfId="0" applyNumberFormat="1" applyFont="1" applyFill="1" applyBorder="1" applyAlignment="1" applyProtection="1"/>
    <xf numFmtId="1" fontId="19" fillId="0" borderId="0" xfId="0" applyNumberFormat="1" applyFont="1" applyBorder="1" applyAlignment="1">
      <alignment wrapText="1"/>
    </xf>
    <xf numFmtId="3" fontId="19" fillId="0" borderId="0" xfId="0" applyNumberFormat="1" applyFont="1" applyBorder="1" applyAlignment="1">
      <alignment horizontal="center"/>
    </xf>
    <xf numFmtId="3" fontId="18" fillId="0" borderId="22" xfId="0" applyNumberFormat="1" applyFont="1" applyBorder="1" applyAlignment="1">
      <alignment horizontal="center"/>
    </xf>
    <xf numFmtId="3" fontId="18" fillId="0" borderId="21" xfId="0" applyNumberFormat="1" applyFont="1" applyBorder="1" applyAlignment="1">
      <alignment horizontal="center"/>
    </xf>
    <xf numFmtId="3" fontId="18" fillId="0" borderId="21" xfId="0" applyNumberFormat="1" applyFont="1" applyBorder="1" applyAlignment="1">
      <alignment horizontal="center" vertical="center"/>
    </xf>
    <xf numFmtId="3" fontId="18" fillId="0" borderId="22" xfId="0" applyNumberFormat="1" applyFon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/>
    </xf>
    <xf numFmtId="3" fontId="18" fillId="0" borderId="23" xfId="0" applyNumberFormat="1" applyFont="1" applyBorder="1" applyAlignment="1">
      <alignment horizontal="center"/>
    </xf>
    <xf numFmtId="3" fontId="18" fillId="0" borderId="24" xfId="0" applyNumberFormat="1" applyFont="1" applyBorder="1" applyAlignment="1">
      <alignment horizontal="center"/>
    </xf>
    <xf numFmtId="3" fontId="18" fillId="0" borderId="1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center" wrapText="1"/>
    </xf>
    <xf numFmtId="3" fontId="18" fillId="0" borderId="14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24" xfId="0" applyNumberFormat="1" applyFont="1" applyBorder="1" applyAlignment="1">
      <alignment horizontal="center" vertical="center"/>
    </xf>
    <xf numFmtId="4" fontId="22" fillId="0" borderId="16" xfId="0" applyNumberFormat="1" applyFont="1" applyFill="1" applyBorder="1" applyAlignment="1" applyProtection="1"/>
    <xf numFmtId="4" fontId="24" fillId="21" borderId="16" xfId="0" applyNumberFormat="1" applyFont="1" applyFill="1" applyBorder="1" applyAlignment="1" applyProtection="1"/>
    <xf numFmtId="4" fontId="24" fillId="0" borderId="16" xfId="0" applyNumberFormat="1" applyFont="1" applyFill="1" applyBorder="1" applyAlignment="1" applyProtection="1"/>
    <xf numFmtId="4" fontId="24" fillId="21" borderId="43" xfId="0" applyNumberFormat="1" applyFont="1" applyFill="1" applyBorder="1" applyAlignment="1" applyProtection="1"/>
    <xf numFmtId="4" fontId="18" fillId="0" borderId="21" xfId="0" applyNumberFormat="1" applyFont="1" applyBorder="1" applyAlignment="1">
      <alignment horizontal="center" vertical="center"/>
    </xf>
    <xf numFmtId="4" fontId="31" fillId="0" borderId="16" xfId="0" applyNumberFormat="1" applyFont="1" applyFill="1" applyBorder="1" applyAlignment="1">
      <alignment horizontal="right"/>
    </xf>
    <xf numFmtId="4" fontId="31" fillId="0" borderId="16" xfId="0" applyNumberFormat="1" applyFont="1" applyFill="1" applyBorder="1" applyAlignment="1" applyProtection="1">
      <alignment horizontal="right" wrapText="1"/>
    </xf>
    <xf numFmtId="4" fontId="31" fillId="23" borderId="16" xfId="0" applyNumberFormat="1" applyFont="1" applyFill="1" applyBorder="1" applyAlignment="1">
      <alignment horizontal="right"/>
    </xf>
    <xf numFmtId="0" fontId="18" fillId="23" borderId="15" xfId="0" applyNumberFormat="1" applyFont="1" applyFill="1" applyBorder="1" applyAlignment="1" applyProtection="1"/>
    <xf numFmtId="4" fontId="31" fillId="23" borderId="16" xfId="0" applyNumberFormat="1" applyFont="1" applyFill="1" applyBorder="1" applyAlignment="1" applyProtection="1">
      <alignment horizontal="right" wrapText="1"/>
    </xf>
    <xf numFmtId="0" fontId="34" fillId="23" borderId="34" xfId="0" applyFont="1" applyFill="1" applyBorder="1" applyAlignment="1">
      <alignment horizontal="left"/>
    </xf>
    <xf numFmtId="3" fontId="31" fillId="23" borderId="34" xfId="0" quotePrefix="1" applyNumberFormat="1" applyFont="1" applyFill="1" applyBorder="1" applyAlignment="1">
      <alignment horizontal="right"/>
    </xf>
    <xf numFmtId="3" fontId="31" fillId="23" borderId="16" xfId="0" applyNumberFormat="1" applyFont="1" applyFill="1" applyBorder="1" applyAlignment="1" applyProtection="1">
      <alignment horizontal="right" wrapText="1"/>
    </xf>
    <xf numFmtId="3" fontId="31" fillId="23" borderId="16" xfId="0" applyNumberFormat="1" applyFont="1" applyFill="1" applyBorder="1" applyAlignment="1">
      <alignment horizontal="right"/>
    </xf>
    <xf numFmtId="1" fontId="19" fillId="23" borderId="30" xfId="0" applyNumberFormat="1" applyFont="1" applyFill="1" applyBorder="1" applyAlignment="1">
      <alignment wrapText="1"/>
    </xf>
    <xf numFmtId="0" fontId="38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22" fillId="20" borderId="37" xfId="0" applyNumberFormat="1" applyFont="1" applyFill="1" applyBorder="1" applyAlignment="1" applyProtection="1"/>
    <xf numFmtId="3" fontId="22" fillId="20" borderId="4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22" fillId="24" borderId="43" xfId="0" applyNumberFormat="1" applyFont="1" applyFill="1" applyBorder="1" applyAlignment="1" applyProtection="1"/>
    <xf numFmtId="3" fontId="24" fillId="24" borderId="16" xfId="0" applyNumberFormat="1" applyFont="1" applyFill="1" applyBorder="1" applyAlignment="1" applyProtection="1"/>
    <xf numFmtId="3" fontId="24" fillId="24" borderId="43" xfId="0" applyNumberFormat="1" applyFont="1" applyFill="1" applyBorder="1" applyAlignment="1" applyProtection="1"/>
    <xf numFmtId="3" fontId="22" fillId="24" borderId="15" xfId="0" applyNumberFormat="1" applyFont="1" applyFill="1" applyBorder="1" applyAlignment="1" applyProtection="1"/>
    <xf numFmtId="0" fontId="34" fillId="0" borderId="34" xfId="0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34" fillId="23" borderId="34" xfId="0" quotePrefix="1" applyNumberFormat="1" applyFont="1" applyFill="1" applyBorder="1" applyAlignment="1" applyProtection="1">
      <alignment horizontal="left" wrapText="1"/>
    </xf>
    <xf numFmtId="0" fontId="35" fillId="23" borderId="15" xfId="0" applyNumberFormat="1" applyFont="1" applyFill="1" applyBorder="1" applyAlignment="1" applyProtection="1">
      <alignment wrapText="1"/>
    </xf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4" xfId="0" quotePrefix="1" applyNumberFormat="1" applyFont="1" applyFill="1" applyBorder="1" applyAlignment="1" applyProtection="1">
      <alignment horizontal="left" wrapText="1"/>
    </xf>
    <xf numFmtId="0" fontId="24" fillId="23" borderId="34" xfId="0" applyNumberFormat="1" applyFont="1" applyFill="1" applyBorder="1" applyAlignment="1" applyProtection="1">
      <alignment horizontal="left" wrapText="1"/>
    </xf>
    <xf numFmtId="0" fontId="31" fillId="23" borderId="15" xfId="0" applyNumberFormat="1" applyFont="1" applyFill="1" applyBorder="1" applyAlignment="1" applyProtection="1">
      <alignment horizontal="left" wrapText="1"/>
    </xf>
    <xf numFmtId="0" fontId="31" fillId="23" borderId="36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4" fillId="23" borderId="34" xfId="0" applyNumberFormat="1" applyFont="1" applyFill="1" applyBorder="1" applyAlignment="1" applyProtection="1">
      <alignment horizontal="left" wrapText="1"/>
    </xf>
    <xf numFmtId="0" fontId="18" fillId="23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34" fillId="0" borderId="34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34" fillId="0" borderId="34" xfId="0" quotePrefix="1" applyFont="1" applyBorder="1" applyAlignment="1">
      <alignment horizontal="left"/>
    </xf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23" borderId="31" xfId="0" applyFont="1" applyFill="1" applyBorder="1" applyAlignment="1">
      <alignment horizontal="center" vertical="center"/>
    </xf>
    <xf numFmtId="0" fontId="35" fillId="23" borderId="32" xfId="0" applyFont="1" applyFill="1" applyBorder="1" applyAlignment="1">
      <alignment horizontal="center" vertical="center"/>
    </xf>
    <xf numFmtId="0" fontId="35" fillId="23" borderId="33" xfId="0" applyFont="1" applyFill="1" applyBorder="1" applyAlignment="1">
      <alignment horizontal="center" vertical="center"/>
    </xf>
    <xf numFmtId="3" fontId="19" fillId="23" borderId="31" xfId="0" applyNumberFormat="1" applyFont="1" applyFill="1" applyBorder="1" applyAlignment="1">
      <alignment horizontal="center"/>
    </xf>
    <xf numFmtId="3" fontId="19" fillId="23" borderId="32" xfId="0" applyNumberFormat="1" applyFont="1" applyFill="1" applyBorder="1" applyAlignment="1">
      <alignment horizontal="center"/>
    </xf>
    <xf numFmtId="3" fontId="19" fillId="23" borderId="33" xfId="0" applyNumberFormat="1" applyFont="1" applyFill="1" applyBorder="1" applyAlignment="1">
      <alignment horizontal="center"/>
    </xf>
    <xf numFmtId="4" fontId="19" fillId="23" borderId="31" xfId="0" applyNumberFormat="1" applyFont="1" applyFill="1" applyBorder="1" applyAlignment="1">
      <alignment horizontal="center"/>
    </xf>
    <xf numFmtId="4" fontId="19" fillId="23" borderId="32" xfId="0" applyNumberFormat="1" applyFont="1" applyFill="1" applyBorder="1" applyAlignment="1">
      <alignment horizontal="center"/>
    </xf>
    <xf numFmtId="4" fontId="19" fillId="23" borderId="33" xfId="0" applyNumberFormat="1" applyFont="1" applyFill="1" applyBorder="1" applyAlignment="1">
      <alignment horizontal="center"/>
    </xf>
    <xf numFmtId="0" fontId="25" fillId="0" borderId="37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84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85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286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287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288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289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K45"/>
  <sheetViews>
    <sheetView view="pageBreakPreview" topLeftCell="A13" zoomScaleNormal="100" zoomScaleSheetLayoutView="100" workbookViewId="0">
      <selection activeCell="F13" sqref="F13"/>
    </sheetView>
  </sheetViews>
  <sheetFormatPr defaultColWidth="11.42578125" defaultRowHeight="12.75" x14ac:dyDescent="0.2"/>
  <cols>
    <col min="1" max="2" width="4.28515625" style="10" customWidth="1"/>
    <col min="3" max="3" width="5.5703125" style="10" customWidth="1"/>
    <col min="4" max="4" width="5.28515625" style="85" customWidth="1"/>
    <col min="5" max="5" width="44.7109375" style="10" customWidth="1"/>
    <col min="6" max="6" width="15.85546875" style="10" bestFit="1" customWidth="1"/>
    <col min="7" max="7" width="17.28515625" style="10" customWidth="1"/>
    <col min="8" max="8" width="16.7109375" style="10" customWidth="1"/>
    <col min="9" max="9" width="11.42578125" style="10"/>
    <col min="10" max="10" width="16.28515625" style="10" bestFit="1" customWidth="1"/>
    <col min="11" max="11" width="21.7109375" style="10" bestFit="1" customWidth="1"/>
    <col min="12" max="16384" width="11.42578125" style="10"/>
  </cols>
  <sheetData>
    <row r="2" spans="1:10" ht="15" x14ac:dyDescent="0.25">
      <c r="A2" s="228"/>
      <c r="B2" s="228"/>
      <c r="C2" s="228"/>
      <c r="D2" s="228"/>
      <c r="E2" s="228"/>
      <c r="F2" s="228"/>
      <c r="G2" s="228"/>
      <c r="H2" s="228"/>
    </row>
    <row r="3" spans="1:10" ht="48" customHeight="1" x14ac:dyDescent="0.2">
      <c r="A3" s="229" t="s">
        <v>134</v>
      </c>
      <c r="B3" s="229"/>
      <c r="C3" s="229"/>
      <c r="D3" s="229"/>
      <c r="E3" s="229"/>
      <c r="F3" s="229"/>
      <c r="G3" s="229"/>
      <c r="H3" s="229"/>
    </row>
    <row r="4" spans="1:10" s="72" customFormat="1" ht="26.25" customHeight="1" x14ac:dyDescent="0.2">
      <c r="A4" s="229" t="s">
        <v>36</v>
      </c>
      <c r="B4" s="229"/>
      <c r="C4" s="229"/>
      <c r="D4" s="229"/>
      <c r="E4" s="229"/>
      <c r="F4" s="229"/>
      <c r="G4" s="230"/>
      <c r="H4" s="230"/>
    </row>
    <row r="5" spans="1:10" ht="15.75" customHeight="1" x14ac:dyDescent="0.25">
      <c r="A5" s="73"/>
      <c r="B5" s="74"/>
      <c r="C5" s="74"/>
      <c r="D5" s="74"/>
      <c r="E5" s="74"/>
    </row>
    <row r="6" spans="1:10" ht="27.75" customHeight="1" x14ac:dyDescent="0.25">
      <c r="A6" s="75"/>
      <c r="B6" s="76"/>
      <c r="C6" s="76"/>
      <c r="D6" s="77"/>
      <c r="E6" s="78"/>
      <c r="F6" s="79" t="s">
        <v>130</v>
      </c>
      <c r="G6" s="79" t="s">
        <v>127</v>
      </c>
      <c r="H6" s="80" t="s">
        <v>128</v>
      </c>
      <c r="I6" s="81"/>
    </row>
    <row r="7" spans="1:10" ht="27.75" customHeight="1" x14ac:dyDescent="0.25">
      <c r="A7" s="231" t="s">
        <v>38</v>
      </c>
      <c r="B7" s="220"/>
      <c r="C7" s="220"/>
      <c r="D7" s="220"/>
      <c r="E7" s="232"/>
      <c r="F7" s="198">
        <v>5298248.3099999996</v>
      </c>
      <c r="G7" s="198">
        <v>5639870</v>
      </c>
      <c r="H7" s="198">
        <v>5639870</v>
      </c>
      <c r="I7" s="93"/>
    </row>
    <row r="8" spans="1:10" ht="22.5" customHeight="1" x14ac:dyDescent="0.25">
      <c r="A8" s="217" t="s">
        <v>0</v>
      </c>
      <c r="B8" s="218"/>
      <c r="C8" s="218"/>
      <c r="D8" s="218"/>
      <c r="E8" s="233"/>
      <c r="F8" s="196">
        <v>5298248.3099999996</v>
      </c>
      <c r="G8" s="196">
        <v>5639870</v>
      </c>
      <c r="H8" s="196">
        <v>5639870</v>
      </c>
    </row>
    <row r="9" spans="1:10" ht="22.5" customHeight="1" x14ac:dyDescent="0.25">
      <c r="A9" s="234" t="s">
        <v>44</v>
      </c>
      <c r="B9" s="233"/>
      <c r="C9" s="233"/>
      <c r="D9" s="233"/>
      <c r="E9" s="233"/>
      <c r="F9" s="94">
        <v>0</v>
      </c>
      <c r="G9" s="94">
        <v>0</v>
      </c>
      <c r="H9" s="94">
        <v>0</v>
      </c>
    </row>
    <row r="10" spans="1:10" ht="22.5" customHeight="1" x14ac:dyDescent="0.25">
      <c r="A10" s="201" t="s">
        <v>39</v>
      </c>
      <c r="B10" s="199"/>
      <c r="C10" s="199"/>
      <c r="D10" s="199"/>
      <c r="E10" s="199"/>
      <c r="F10" s="198">
        <v>5298248.3099999996</v>
      </c>
      <c r="G10" s="198">
        <v>5639870</v>
      </c>
      <c r="H10" s="198">
        <v>5639870</v>
      </c>
    </row>
    <row r="11" spans="1:10" ht="22.5" customHeight="1" x14ac:dyDescent="0.25">
      <c r="A11" s="224" t="s">
        <v>1</v>
      </c>
      <c r="B11" s="218"/>
      <c r="C11" s="218"/>
      <c r="D11" s="218"/>
      <c r="E11" s="235"/>
      <c r="F11" s="196">
        <v>5298248.3099999996</v>
      </c>
      <c r="G11" s="196">
        <v>5639870</v>
      </c>
      <c r="H11" s="197">
        <v>5639870</v>
      </c>
      <c r="I11" s="62"/>
      <c r="J11" s="62"/>
    </row>
    <row r="12" spans="1:10" ht="22.5" customHeight="1" x14ac:dyDescent="0.25">
      <c r="A12" s="236" t="s">
        <v>49</v>
      </c>
      <c r="B12" s="233"/>
      <c r="C12" s="233"/>
      <c r="D12" s="233"/>
      <c r="E12" s="233"/>
      <c r="F12" s="82">
        <v>0</v>
      </c>
      <c r="G12" s="82">
        <v>0</v>
      </c>
      <c r="H12" s="83">
        <v>0</v>
      </c>
      <c r="I12" s="62"/>
      <c r="J12" s="62"/>
    </row>
    <row r="13" spans="1:10" ht="22.5" customHeight="1" x14ac:dyDescent="0.25">
      <c r="A13" s="219" t="s">
        <v>2</v>
      </c>
      <c r="B13" s="220"/>
      <c r="C13" s="220"/>
      <c r="D13" s="220"/>
      <c r="E13" s="220"/>
      <c r="F13" s="200">
        <f>+F7-F10</f>
        <v>0</v>
      </c>
      <c r="G13" s="200">
        <f>+G7-G10</f>
        <v>0</v>
      </c>
      <c r="H13" s="200">
        <f>+H7-H10</f>
        <v>0</v>
      </c>
      <c r="J13" s="62"/>
    </row>
    <row r="14" spans="1:10" ht="18" customHeight="1" x14ac:dyDescent="0.2">
      <c r="A14" s="229"/>
      <c r="B14" s="222"/>
      <c r="C14" s="222"/>
      <c r="D14" s="222"/>
      <c r="E14" s="222"/>
      <c r="F14" s="223"/>
      <c r="G14" s="223"/>
      <c r="H14" s="223"/>
    </row>
    <row r="15" spans="1:10" ht="27.75" customHeight="1" x14ac:dyDescent="0.25">
      <c r="A15" s="75"/>
      <c r="B15" s="76"/>
      <c r="C15" s="76"/>
      <c r="D15" s="77"/>
      <c r="E15" s="78"/>
      <c r="F15" s="79" t="s">
        <v>52</v>
      </c>
      <c r="G15" s="79" t="s">
        <v>53</v>
      </c>
      <c r="H15" s="80" t="s">
        <v>54</v>
      </c>
      <c r="J15" s="62"/>
    </row>
    <row r="16" spans="1:10" ht="17.25" customHeight="1" x14ac:dyDescent="0.25">
      <c r="A16" s="225" t="s">
        <v>50</v>
      </c>
      <c r="B16" s="226"/>
      <c r="C16" s="226"/>
      <c r="D16" s="226"/>
      <c r="E16" s="227"/>
      <c r="F16" s="202"/>
      <c r="G16" s="202"/>
      <c r="H16" s="203"/>
      <c r="J16" s="62"/>
    </row>
    <row r="17" spans="1:11" ht="28.5" customHeight="1" x14ac:dyDescent="0.25">
      <c r="A17" s="225" t="s">
        <v>51</v>
      </c>
      <c r="B17" s="226"/>
      <c r="C17" s="226"/>
      <c r="D17" s="226"/>
      <c r="E17" s="227"/>
      <c r="F17" s="202"/>
      <c r="G17" s="202"/>
      <c r="H17" s="203"/>
      <c r="J17" s="62"/>
    </row>
    <row r="18" spans="1:11" s="67" customFormat="1" ht="16.5" customHeight="1" x14ac:dyDescent="0.25">
      <c r="A18" s="221"/>
      <c r="B18" s="222"/>
      <c r="C18" s="222"/>
      <c r="D18" s="222"/>
      <c r="E18" s="222"/>
      <c r="F18" s="223"/>
      <c r="G18" s="223"/>
      <c r="H18" s="223"/>
      <c r="J18" s="95"/>
    </row>
    <row r="19" spans="1:11" s="67" customFormat="1" ht="27.75" customHeight="1" x14ac:dyDescent="0.25">
      <c r="A19" s="75"/>
      <c r="B19" s="76"/>
      <c r="C19" s="76"/>
      <c r="D19" s="77"/>
      <c r="E19" s="78"/>
      <c r="F19" s="79" t="s">
        <v>52</v>
      </c>
      <c r="G19" s="79" t="s">
        <v>53</v>
      </c>
      <c r="H19" s="80" t="s">
        <v>54</v>
      </c>
      <c r="J19" s="95"/>
      <c r="K19" s="95"/>
    </row>
    <row r="20" spans="1:11" s="67" customFormat="1" ht="19.5" customHeight="1" x14ac:dyDescent="0.25">
      <c r="A20" s="217" t="s">
        <v>3</v>
      </c>
      <c r="B20" s="218"/>
      <c r="C20" s="218"/>
      <c r="D20" s="218"/>
      <c r="E20" s="218"/>
      <c r="F20" s="82"/>
      <c r="G20" s="82"/>
      <c r="H20" s="82"/>
      <c r="J20" s="95"/>
    </row>
    <row r="21" spans="1:11" s="67" customFormat="1" ht="15.75" customHeight="1" x14ac:dyDescent="0.25">
      <c r="A21" s="217" t="s">
        <v>4</v>
      </c>
      <c r="B21" s="218"/>
      <c r="C21" s="218"/>
      <c r="D21" s="218"/>
      <c r="E21" s="218"/>
      <c r="F21" s="82"/>
      <c r="G21" s="82"/>
      <c r="H21" s="82"/>
    </row>
    <row r="22" spans="1:11" s="67" customFormat="1" ht="22.5" customHeight="1" x14ac:dyDescent="0.25">
      <c r="A22" s="219" t="s">
        <v>5</v>
      </c>
      <c r="B22" s="220"/>
      <c r="C22" s="220"/>
      <c r="D22" s="220"/>
      <c r="E22" s="220"/>
      <c r="F22" s="204">
        <f>F20-F21</f>
        <v>0</v>
      </c>
      <c r="G22" s="204">
        <f>G20-G21</f>
        <v>0</v>
      </c>
      <c r="H22" s="204">
        <f>H20-H21</f>
        <v>0</v>
      </c>
      <c r="J22" s="96"/>
      <c r="K22" s="95"/>
    </row>
    <row r="23" spans="1:11" s="67" customFormat="1" ht="16.5" customHeight="1" x14ac:dyDescent="0.25">
      <c r="A23" s="221"/>
      <c r="B23" s="222"/>
      <c r="C23" s="222"/>
      <c r="D23" s="222"/>
      <c r="E23" s="222"/>
      <c r="F23" s="223"/>
      <c r="G23" s="223"/>
      <c r="H23" s="223"/>
    </row>
    <row r="24" spans="1:11" s="67" customFormat="1" ht="22.5" customHeight="1" x14ac:dyDescent="0.25">
      <c r="A24" s="224" t="s">
        <v>6</v>
      </c>
      <c r="B24" s="218"/>
      <c r="C24" s="218"/>
      <c r="D24" s="218"/>
      <c r="E24" s="218"/>
      <c r="F24" s="82">
        <f>IF((F13+F17+F22)&lt;&gt;0,"NESLAGANJE ZBROJA",(F13+F17+F22))</f>
        <v>0</v>
      </c>
      <c r="G24" s="82">
        <f>IF((G13+G17+G22)&lt;&gt;0,"NESLAGANJE ZBROJA",(G13+G17+G22))</f>
        <v>0</v>
      </c>
      <c r="H24" s="82">
        <f>IF((H13+H17+H22)&lt;&gt;0,"NESLAGANJE ZBROJA",(H13+H17+H22))</f>
        <v>0</v>
      </c>
    </row>
    <row r="25" spans="1:11" s="67" customFormat="1" ht="18" customHeight="1" x14ac:dyDescent="0.25">
      <c r="A25" s="84"/>
      <c r="B25" s="74"/>
      <c r="C25" s="74"/>
      <c r="D25" s="74"/>
      <c r="E25" s="74"/>
    </row>
    <row r="26" spans="1:11" ht="19.5" customHeight="1" x14ac:dyDescent="0.25">
      <c r="A26" s="206"/>
      <c r="B26" s="207" t="s">
        <v>135</v>
      </c>
      <c r="C26"/>
      <c r="D26"/>
      <c r="E26"/>
      <c r="F26"/>
      <c r="G26" s="207" t="s">
        <v>115</v>
      </c>
      <c r="H26"/>
    </row>
    <row r="27" spans="1:11" ht="20.25" customHeight="1" x14ac:dyDescent="0.2">
      <c r="A27" s="145"/>
      <c r="B27" s="145"/>
      <c r="C27" s="145"/>
      <c r="E27" s="97"/>
      <c r="F27" s="145"/>
      <c r="G27" s="145" t="s">
        <v>116</v>
      </c>
      <c r="H27" s="145"/>
    </row>
    <row r="31" spans="1:11" x14ac:dyDescent="0.2">
      <c r="F31" s="62"/>
      <c r="G31" s="62"/>
      <c r="H31" s="62"/>
    </row>
    <row r="32" spans="1:11" x14ac:dyDescent="0.2">
      <c r="F32" s="62"/>
      <c r="G32" s="62"/>
      <c r="H32" s="62"/>
    </row>
    <row r="33" spans="5:8" x14ac:dyDescent="0.2">
      <c r="E33" s="98"/>
      <c r="F33" s="64"/>
      <c r="G33" s="64"/>
      <c r="H33" s="64"/>
    </row>
    <row r="34" spans="5:8" x14ac:dyDescent="0.2">
      <c r="E34" s="98"/>
      <c r="F34" s="62"/>
      <c r="G34" s="62"/>
      <c r="H34" s="62"/>
    </row>
    <row r="35" spans="5:8" x14ac:dyDescent="0.2">
      <c r="E35" s="98"/>
      <c r="F35" s="62"/>
      <c r="G35" s="62"/>
      <c r="H35" s="62"/>
    </row>
    <row r="36" spans="5:8" x14ac:dyDescent="0.2">
      <c r="E36" s="98"/>
      <c r="F36" s="62"/>
      <c r="G36" s="62"/>
      <c r="H36" s="62"/>
    </row>
    <row r="37" spans="5:8" x14ac:dyDescent="0.2">
      <c r="E37" s="98"/>
      <c r="F37" s="62"/>
      <c r="G37" s="62"/>
      <c r="H37" s="62"/>
    </row>
    <row r="38" spans="5:8" x14ac:dyDescent="0.2">
      <c r="E38" s="98"/>
    </row>
    <row r="43" spans="5:8" x14ac:dyDescent="0.2">
      <c r="F43" s="62"/>
    </row>
    <row r="44" spans="5:8" x14ac:dyDescent="0.2">
      <c r="F44" s="62"/>
    </row>
    <row r="45" spans="5:8" x14ac:dyDescent="0.2">
      <c r="F45" s="62"/>
    </row>
  </sheetData>
  <mergeCells count="18">
    <mergeCell ref="A18:H18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0:E20"/>
    <mergeCell ref="A21:E21"/>
    <mergeCell ref="A22:E22"/>
    <mergeCell ref="A23:H23"/>
    <mergeCell ref="A24:E24"/>
  </mergeCells>
  <printOptions horizontalCentered="1"/>
  <pageMargins left="0.70866141732283461" right="0.7086614173228346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view="pageBreakPreview" topLeftCell="A4" zoomScale="90" zoomScaleNormal="90" zoomScaleSheetLayoutView="90" workbookViewId="0">
      <selection activeCell="E5" sqref="E5"/>
    </sheetView>
  </sheetViews>
  <sheetFormatPr defaultColWidth="11.42578125" defaultRowHeight="12.75" x14ac:dyDescent="0.2"/>
  <cols>
    <col min="1" max="1" width="21.140625" style="37" customWidth="1"/>
    <col min="2" max="3" width="17.5703125" style="37" customWidth="1"/>
    <col min="4" max="4" width="17.5703125" style="68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 x14ac:dyDescent="0.2">
      <c r="A1" s="229" t="s">
        <v>133</v>
      </c>
      <c r="B1" s="229"/>
      <c r="C1" s="229"/>
      <c r="D1" s="229"/>
      <c r="E1" s="229"/>
      <c r="F1" s="229"/>
      <c r="G1" s="229"/>
      <c r="H1" s="229"/>
    </row>
    <row r="2" spans="1:8" s="1" customFormat="1" ht="13.5" thickBot="1" x14ac:dyDescent="0.25">
      <c r="A2" s="16"/>
      <c r="H2" s="17" t="s">
        <v>7</v>
      </c>
    </row>
    <row r="3" spans="1:8" s="1" customFormat="1" ht="26.25" thickBot="1" x14ac:dyDescent="0.25">
      <c r="A3" s="89" t="s">
        <v>8</v>
      </c>
      <c r="B3" s="239" t="s">
        <v>47</v>
      </c>
      <c r="C3" s="240"/>
      <c r="D3" s="240"/>
      <c r="E3" s="240"/>
      <c r="F3" s="240"/>
      <c r="G3" s="240"/>
      <c r="H3" s="241"/>
    </row>
    <row r="4" spans="1:8" s="1" customFormat="1" ht="90" thickBot="1" x14ac:dyDescent="0.25">
      <c r="A4" s="90" t="s">
        <v>9</v>
      </c>
      <c r="B4" s="18" t="s">
        <v>10</v>
      </c>
      <c r="C4" s="19" t="s">
        <v>11</v>
      </c>
      <c r="D4" s="19" t="s">
        <v>12</v>
      </c>
      <c r="E4" s="19" t="s">
        <v>13</v>
      </c>
      <c r="F4" s="19" t="s">
        <v>14</v>
      </c>
      <c r="G4" s="19" t="s">
        <v>45</v>
      </c>
      <c r="H4" s="20" t="s">
        <v>16</v>
      </c>
    </row>
    <row r="5" spans="1:8" s="1" customFormat="1" ht="51.75" customHeight="1" x14ac:dyDescent="0.2">
      <c r="A5" s="3" t="s">
        <v>106</v>
      </c>
      <c r="B5" s="4"/>
      <c r="C5" s="5"/>
      <c r="D5" s="7">
        <v>9500</v>
      </c>
      <c r="E5" s="7">
        <v>3965210</v>
      </c>
      <c r="F5" s="7"/>
      <c r="G5" s="8"/>
      <c r="H5" s="9"/>
    </row>
    <row r="6" spans="1:8" s="1" customFormat="1" ht="39" customHeight="1" x14ac:dyDescent="0.2">
      <c r="A6" s="21" t="s">
        <v>107</v>
      </c>
      <c r="B6" s="22"/>
      <c r="C6" s="23"/>
      <c r="D6" s="23"/>
      <c r="E6" s="23"/>
      <c r="F6" s="23"/>
      <c r="G6" s="24"/>
      <c r="H6" s="25"/>
    </row>
    <row r="7" spans="1:8" s="1" customFormat="1" ht="51.75" customHeight="1" x14ac:dyDescent="0.2">
      <c r="A7" s="21" t="s">
        <v>108</v>
      </c>
      <c r="B7" s="180">
        <v>292065.28000000003</v>
      </c>
      <c r="C7" s="23"/>
      <c r="D7" s="23"/>
      <c r="E7" s="23"/>
      <c r="F7" s="23"/>
      <c r="G7" s="24"/>
      <c r="H7" s="25"/>
    </row>
    <row r="8" spans="1:8" s="1" customFormat="1" ht="25.5" x14ac:dyDescent="0.2">
      <c r="A8" s="21" t="s">
        <v>109</v>
      </c>
      <c r="B8" s="22"/>
      <c r="C8" s="23"/>
      <c r="D8" s="181">
        <v>301800</v>
      </c>
      <c r="E8" s="23"/>
      <c r="F8" s="23"/>
      <c r="G8" s="24"/>
      <c r="H8" s="25"/>
    </row>
    <row r="9" spans="1:8" s="1" customFormat="1" ht="25.5" x14ac:dyDescent="0.2">
      <c r="A9" s="21" t="s">
        <v>110</v>
      </c>
      <c r="B9" s="22"/>
      <c r="C9" s="181">
        <v>9400</v>
      </c>
      <c r="D9" s="23"/>
      <c r="E9" s="23"/>
      <c r="F9" s="23"/>
      <c r="G9" s="24"/>
      <c r="H9" s="25"/>
    </row>
    <row r="10" spans="1:8" s="1" customFormat="1" ht="39" customHeight="1" x14ac:dyDescent="0.2">
      <c r="A10" s="21" t="s">
        <v>111</v>
      </c>
      <c r="B10" s="22"/>
      <c r="C10" s="23"/>
      <c r="D10" s="23"/>
      <c r="E10" s="23"/>
      <c r="F10" s="23"/>
      <c r="G10" s="24"/>
      <c r="H10" s="25"/>
    </row>
    <row r="11" spans="1:8" s="1" customFormat="1" ht="51" x14ac:dyDescent="0.2">
      <c r="A11" s="21" t="s">
        <v>112</v>
      </c>
      <c r="B11" s="195">
        <v>720273.03</v>
      </c>
      <c r="C11" s="23"/>
      <c r="D11" s="23"/>
      <c r="E11" s="23"/>
      <c r="F11" s="23"/>
      <c r="G11" s="24"/>
      <c r="H11" s="25"/>
    </row>
    <row r="12" spans="1:8" s="1" customFormat="1" ht="13.5" thickBot="1" x14ac:dyDescent="0.25">
      <c r="A12" s="26"/>
      <c r="B12" s="27"/>
      <c r="C12" s="28"/>
      <c r="D12" s="28"/>
      <c r="E12" s="28"/>
      <c r="F12" s="28"/>
      <c r="G12" s="29"/>
      <c r="H12" s="30"/>
    </row>
    <row r="13" spans="1:8" s="1" customFormat="1" ht="30" customHeight="1" thickBot="1" x14ac:dyDescent="0.25">
      <c r="A13" s="31" t="s">
        <v>17</v>
      </c>
      <c r="B13" s="33">
        <f>SUM(B5:B11)</f>
        <v>1012338.31</v>
      </c>
      <c r="C13" s="33">
        <f>SUM(C5:C11)</f>
        <v>9400</v>
      </c>
      <c r="D13" s="34">
        <f>SUM(D5:D11)</f>
        <v>311300</v>
      </c>
      <c r="E13" s="33">
        <f>SUM(E5:E11)</f>
        <v>3965210</v>
      </c>
      <c r="F13" s="34">
        <f>+F6</f>
        <v>0</v>
      </c>
      <c r="G13" s="33">
        <v>0</v>
      </c>
      <c r="H13" s="35">
        <v>0</v>
      </c>
    </row>
    <row r="14" spans="1:8" s="1" customFormat="1" ht="28.5" customHeight="1" thickBot="1" x14ac:dyDescent="0.25">
      <c r="A14" s="205" t="s">
        <v>48</v>
      </c>
      <c r="B14" s="245">
        <f>B13+C13+D13+E13+F13+G13+H13</f>
        <v>5298248.3100000005</v>
      </c>
      <c r="C14" s="246"/>
      <c r="D14" s="246"/>
      <c r="E14" s="246"/>
      <c r="F14" s="246"/>
      <c r="G14" s="246"/>
      <c r="H14" s="247"/>
    </row>
    <row r="15" spans="1:8" s="1" customFormat="1" ht="28.5" customHeight="1" x14ac:dyDescent="0.2">
      <c r="A15" s="176"/>
      <c r="B15" s="177"/>
      <c r="C15" s="177"/>
      <c r="D15" s="177"/>
      <c r="E15" s="177"/>
      <c r="F15" s="177"/>
      <c r="G15" s="177"/>
      <c r="H15" s="177"/>
    </row>
    <row r="16" spans="1:8" ht="13.5" thickBot="1" x14ac:dyDescent="0.25">
      <c r="A16" s="13"/>
      <c r="B16" s="13"/>
      <c r="C16" s="13"/>
      <c r="D16" s="14"/>
      <c r="E16" s="36"/>
      <c r="H16" s="17"/>
    </row>
    <row r="17" spans="1:8" ht="24" customHeight="1" thickBot="1" x14ac:dyDescent="0.25">
      <c r="A17" s="91" t="s">
        <v>8</v>
      </c>
      <c r="B17" s="239" t="s">
        <v>55</v>
      </c>
      <c r="C17" s="240"/>
      <c r="D17" s="240"/>
      <c r="E17" s="240"/>
      <c r="F17" s="240"/>
      <c r="G17" s="240"/>
      <c r="H17" s="241"/>
    </row>
    <row r="18" spans="1:8" ht="90" thickBot="1" x14ac:dyDescent="0.25">
      <c r="A18" s="92" t="s">
        <v>9</v>
      </c>
      <c r="B18" s="18" t="s">
        <v>10</v>
      </c>
      <c r="C18" s="19" t="s">
        <v>11</v>
      </c>
      <c r="D18" s="19" t="s">
        <v>12</v>
      </c>
      <c r="E18" s="19" t="s">
        <v>13</v>
      </c>
      <c r="F18" s="19" t="s">
        <v>14</v>
      </c>
      <c r="G18" s="19" t="s">
        <v>45</v>
      </c>
      <c r="H18" s="20" t="s">
        <v>16</v>
      </c>
    </row>
    <row r="19" spans="1:8" ht="51" x14ac:dyDescent="0.2">
      <c r="A19" s="3" t="s">
        <v>106</v>
      </c>
      <c r="B19" s="185"/>
      <c r="C19" s="182"/>
      <c r="D19" s="6">
        <v>9500</v>
      </c>
      <c r="E19" s="6">
        <v>3965210</v>
      </c>
      <c r="F19" s="6"/>
      <c r="G19" s="186"/>
      <c r="H19" s="187"/>
    </row>
    <row r="20" spans="1:8" ht="25.5" x14ac:dyDescent="0.2">
      <c r="A20" s="21" t="s">
        <v>107</v>
      </c>
      <c r="B20" s="179"/>
      <c r="C20" s="178"/>
      <c r="D20" s="178"/>
      <c r="E20" s="178"/>
      <c r="F20" s="178"/>
      <c r="G20" s="183"/>
      <c r="H20" s="184"/>
    </row>
    <row r="21" spans="1:8" ht="51" x14ac:dyDescent="0.2">
      <c r="A21" s="21" t="s">
        <v>108</v>
      </c>
      <c r="B21" s="179">
        <v>237700</v>
      </c>
      <c r="C21" s="178"/>
      <c r="D21" s="178"/>
      <c r="E21" s="178"/>
      <c r="F21" s="178"/>
      <c r="G21" s="183"/>
      <c r="H21" s="184"/>
    </row>
    <row r="22" spans="1:8" ht="25.5" x14ac:dyDescent="0.2">
      <c r="A22" s="21" t="s">
        <v>109</v>
      </c>
      <c r="B22" s="179"/>
      <c r="C22" s="178"/>
      <c r="D22" s="178">
        <v>301800</v>
      </c>
      <c r="E22" s="178"/>
      <c r="F22" s="178"/>
      <c r="G22" s="183"/>
      <c r="H22" s="184"/>
    </row>
    <row r="23" spans="1:8" ht="25.5" x14ac:dyDescent="0.2">
      <c r="A23" s="21" t="s">
        <v>110</v>
      </c>
      <c r="B23" s="179"/>
      <c r="C23" s="178">
        <v>9400</v>
      </c>
      <c r="D23" s="178"/>
      <c r="E23" s="178"/>
      <c r="F23" s="178"/>
      <c r="G23" s="183"/>
      <c r="H23" s="184"/>
    </row>
    <row r="24" spans="1:8" ht="38.25" x14ac:dyDescent="0.2">
      <c r="A24" s="21" t="s">
        <v>111</v>
      </c>
      <c r="B24" s="179"/>
      <c r="C24" s="178"/>
      <c r="D24" s="178"/>
      <c r="E24" s="178"/>
      <c r="F24" s="178"/>
      <c r="G24" s="183"/>
      <c r="H24" s="184"/>
    </row>
    <row r="25" spans="1:8" ht="51" x14ac:dyDescent="0.2">
      <c r="A25" s="21" t="s">
        <v>112</v>
      </c>
      <c r="B25" s="179">
        <v>1116260.03</v>
      </c>
      <c r="C25" s="178"/>
      <c r="D25" s="178"/>
      <c r="E25" s="178"/>
      <c r="F25" s="178"/>
      <c r="G25" s="183"/>
      <c r="H25" s="184"/>
    </row>
    <row r="26" spans="1:8" ht="13.5" thickBot="1" x14ac:dyDescent="0.25">
      <c r="A26" s="26"/>
      <c r="B26" s="27"/>
      <c r="C26" s="28"/>
      <c r="D26" s="28"/>
      <c r="E26" s="28"/>
      <c r="F26" s="28"/>
      <c r="G26" s="29"/>
      <c r="H26" s="30"/>
    </row>
    <row r="27" spans="1:8" s="1" customFormat="1" ht="30" customHeight="1" thickBot="1" x14ac:dyDescent="0.25">
      <c r="A27" s="31" t="s">
        <v>17</v>
      </c>
      <c r="B27" s="32">
        <f>SUM(B19:B25)</f>
        <v>1353960.03</v>
      </c>
      <c r="C27" s="33">
        <f>SUM(C19:C25)</f>
        <v>9400</v>
      </c>
      <c r="D27" s="34">
        <f>SUM(D19:D25)</f>
        <v>311300</v>
      </c>
      <c r="E27" s="33">
        <f>SUM(E19:E25)</f>
        <v>3965210</v>
      </c>
      <c r="F27" s="34">
        <f>+F20</f>
        <v>0</v>
      </c>
      <c r="G27" s="33">
        <v>0</v>
      </c>
      <c r="H27" s="35">
        <v>0</v>
      </c>
    </row>
    <row r="28" spans="1:8" s="1" customFormat="1" ht="28.5" customHeight="1" thickBot="1" x14ac:dyDescent="0.25">
      <c r="A28" s="205" t="s">
        <v>56</v>
      </c>
      <c r="B28" s="242">
        <f>B27+C27+D27+E27+F27+G27+H27</f>
        <v>5639870.0300000003</v>
      </c>
      <c r="C28" s="243"/>
      <c r="D28" s="243"/>
      <c r="E28" s="243"/>
      <c r="F28" s="243"/>
      <c r="G28" s="243"/>
      <c r="H28" s="244"/>
    </row>
    <row r="29" spans="1:8" s="1" customFormat="1" ht="28.5" customHeight="1" x14ac:dyDescent="0.2">
      <c r="A29" s="176"/>
      <c r="B29" s="177"/>
      <c r="C29" s="177"/>
      <c r="D29" s="177"/>
      <c r="E29" s="177"/>
      <c r="F29" s="177"/>
      <c r="G29" s="177"/>
      <c r="H29" s="177"/>
    </row>
    <row r="30" spans="1:8" ht="13.5" thickBot="1" x14ac:dyDescent="0.25">
      <c r="D30" s="38"/>
      <c r="E30" s="39"/>
    </row>
    <row r="31" spans="1:8" ht="26.25" thickBot="1" x14ac:dyDescent="0.25">
      <c r="A31" s="91" t="s">
        <v>8</v>
      </c>
      <c r="B31" s="239" t="s">
        <v>126</v>
      </c>
      <c r="C31" s="240"/>
      <c r="D31" s="240"/>
      <c r="E31" s="240"/>
      <c r="F31" s="240"/>
      <c r="G31" s="240"/>
      <c r="H31" s="241"/>
    </row>
    <row r="32" spans="1:8" ht="90" thickBot="1" x14ac:dyDescent="0.25">
      <c r="A32" s="92" t="s">
        <v>9</v>
      </c>
      <c r="B32" s="18" t="s">
        <v>10</v>
      </c>
      <c r="C32" s="19" t="s">
        <v>11</v>
      </c>
      <c r="D32" s="19" t="s">
        <v>12</v>
      </c>
      <c r="E32" s="19" t="s">
        <v>13</v>
      </c>
      <c r="F32" s="19" t="s">
        <v>14</v>
      </c>
      <c r="G32" s="19" t="s">
        <v>45</v>
      </c>
      <c r="H32" s="20" t="s">
        <v>16</v>
      </c>
    </row>
    <row r="33" spans="1:8" ht="51" x14ac:dyDescent="0.2">
      <c r="A33" s="3" t="s">
        <v>106</v>
      </c>
      <c r="B33" s="4"/>
      <c r="C33" s="188"/>
      <c r="D33" s="7">
        <v>9500</v>
      </c>
      <c r="E33" s="7">
        <v>3965210</v>
      </c>
      <c r="F33" s="7"/>
      <c r="G33" s="8"/>
      <c r="H33" s="9"/>
    </row>
    <row r="34" spans="1:8" ht="25.5" x14ac:dyDescent="0.2">
      <c r="A34" s="21" t="s">
        <v>107</v>
      </c>
      <c r="B34" s="180"/>
      <c r="C34" s="181"/>
      <c r="D34" s="181"/>
      <c r="E34" s="181"/>
      <c r="F34" s="181"/>
      <c r="G34" s="189"/>
      <c r="H34" s="190"/>
    </row>
    <row r="35" spans="1:8" ht="51" x14ac:dyDescent="0.2">
      <c r="A35" s="21" t="s">
        <v>108</v>
      </c>
      <c r="B35" s="180">
        <v>237700</v>
      </c>
      <c r="C35" s="181"/>
      <c r="D35" s="181"/>
      <c r="E35" s="181"/>
      <c r="F35" s="181"/>
      <c r="G35" s="189"/>
      <c r="H35" s="190"/>
    </row>
    <row r="36" spans="1:8" ht="25.5" x14ac:dyDescent="0.2">
      <c r="A36" s="21" t="s">
        <v>109</v>
      </c>
      <c r="B36" s="180"/>
      <c r="C36" s="181"/>
      <c r="D36" s="181">
        <v>301800</v>
      </c>
      <c r="E36" s="181"/>
      <c r="F36" s="181"/>
      <c r="G36" s="189"/>
      <c r="H36" s="190"/>
    </row>
    <row r="37" spans="1:8" ht="25.5" x14ac:dyDescent="0.2">
      <c r="A37" s="21" t="s">
        <v>110</v>
      </c>
      <c r="B37" s="180"/>
      <c r="C37" s="181">
        <v>9400</v>
      </c>
      <c r="D37" s="181"/>
      <c r="E37" s="181"/>
      <c r="F37" s="181"/>
      <c r="G37" s="189"/>
      <c r="H37" s="190"/>
    </row>
    <row r="38" spans="1:8" ht="42.75" customHeight="1" x14ac:dyDescent="0.2">
      <c r="A38" s="21" t="s">
        <v>111</v>
      </c>
      <c r="B38" s="180"/>
      <c r="C38" s="181"/>
      <c r="D38" s="181"/>
      <c r="E38" s="181"/>
      <c r="F38" s="181"/>
      <c r="G38" s="189"/>
      <c r="H38" s="190"/>
    </row>
    <row r="39" spans="1:8" ht="54" customHeight="1" x14ac:dyDescent="0.2">
      <c r="A39" s="21" t="s">
        <v>112</v>
      </c>
      <c r="B39" s="180">
        <v>1116260.03</v>
      </c>
      <c r="C39" s="181"/>
      <c r="D39" s="181"/>
      <c r="E39" s="181"/>
      <c r="F39" s="181"/>
      <c r="G39" s="189"/>
      <c r="H39" s="190"/>
    </row>
    <row r="40" spans="1:8" ht="13.5" customHeight="1" thickBot="1" x14ac:dyDescent="0.25">
      <c r="A40" s="26"/>
      <c r="B40" s="27"/>
      <c r="C40" s="28"/>
      <c r="D40" s="28"/>
      <c r="E40" s="28"/>
      <c r="F40" s="28"/>
      <c r="G40" s="29"/>
      <c r="H40" s="30"/>
    </row>
    <row r="41" spans="1:8" s="1" customFormat="1" ht="30" customHeight="1" thickBot="1" x14ac:dyDescent="0.25">
      <c r="A41" s="31" t="s">
        <v>17</v>
      </c>
      <c r="B41" s="32">
        <f>SUM(B33:B39)</f>
        <v>1353960.03</v>
      </c>
      <c r="C41" s="33">
        <f>SUM(C33:C39)</f>
        <v>9400</v>
      </c>
      <c r="D41" s="34">
        <f>SUM(D33:D39)</f>
        <v>311300</v>
      </c>
      <c r="E41" s="33">
        <f>SUM(E33:E39)</f>
        <v>3965210</v>
      </c>
      <c r="F41" s="34">
        <f>+F34</f>
        <v>0</v>
      </c>
      <c r="G41" s="33">
        <v>0</v>
      </c>
      <c r="H41" s="35">
        <v>0</v>
      </c>
    </row>
    <row r="42" spans="1:8" s="1" customFormat="1" ht="28.5" customHeight="1" thickBot="1" x14ac:dyDescent="0.25">
      <c r="A42" s="205" t="s">
        <v>129</v>
      </c>
      <c r="B42" s="242">
        <f>B41+C41+D41+E41+F41+G41+H41</f>
        <v>5639870.0300000003</v>
      </c>
      <c r="C42" s="243"/>
      <c r="D42" s="243"/>
      <c r="E42" s="243"/>
      <c r="F42" s="243"/>
      <c r="G42" s="243"/>
      <c r="H42" s="244"/>
    </row>
    <row r="43" spans="1:8" ht="13.5" customHeight="1" x14ac:dyDescent="0.2">
      <c r="C43" s="40"/>
      <c r="D43" s="38"/>
      <c r="E43" s="41"/>
    </row>
    <row r="44" spans="1:8" ht="13.5" customHeight="1" x14ac:dyDescent="0.2">
      <c r="C44" s="40"/>
      <c r="D44" s="42"/>
      <c r="E44" s="43"/>
      <c r="G44" s="10" t="s">
        <v>115</v>
      </c>
    </row>
    <row r="45" spans="1:8" ht="13.5" customHeight="1" x14ac:dyDescent="0.2">
      <c r="A45" s="37" t="s">
        <v>136</v>
      </c>
      <c r="D45" s="44"/>
      <c r="E45" s="45"/>
      <c r="G45" s="10" t="s">
        <v>116</v>
      </c>
    </row>
    <row r="46" spans="1:8" ht="13.5" customHeight="1" x14ac:dyDescent="0.2">
      <c r="D46" s="46"/>
      <c r="E46" s="47"/>
    </row>
    <row r="47" spans="1:8" ht="13.5" customHeight="1" x14ac:dyDescent="0.2">
      <c r="D47" s="38"/>
      <c r="E47" s="39"/>
    </row>
    <row r="48" spans="1:8" ht="28.5" customHeight="1" x14ac:dyDescent="0.2">
      <c r="C48" s="40"/>
      <c r="D48" s="38"/>
      <c r="E48" s="48"/>
    </row>
    <row r="49" spans="2:5" ht="13.5" customHeight="1" x14ac:dyDescent="0.2">
      <c r="C49" s="40"/>
      <c r="D49" s="38"/>
      <c r="E49" s="43"/>
    </row>
    <row r="50" spans="2:5" ht="13.5" customHeight="1" x14ac:dyDescent="0.2">
      <c r="D50" s="38"/>
      <c r="E50" s="39"/>
    </row>
    <row r="51" spans="2:5" ht="13.5" customHeight="1" x14ac:dyDescent="0.2">
      <c r="D51" s="38"/>
      <c r="E51" s="47"/>
    </row>
    <row r="52" spans="2:5" ht="13.5" customHeight="1" x14ac:dyDescent="0.2">
      <c r="D52" s="38"/>
      <c r="E52" s="39"/>
    </row>
    <row r="53" spans="2:5" ht="22.5" customHeight="1" x14ac:dyDescent="0.2">
      <c r="D53" s="38"/>
      <c r="E53" s="49"/>
    </row>
    <row r="54" spans="2:5" ht="13.5" customHeight="1" x14ac:dyDescent="0.2">
      <c r="D54" s="44"/>
      <c r="E54" s="45"/>
    </row>
    <row r="55" spans="2:5" ht="13.5" customHeight="1" x14ac:dyDescent="0.2">
      <c r="B55" s="40"/>
      <c r="D55" s="44"/>
      <c r="E55" s="50"/>
    </row>
    <row r="56" spans="2:5" ht="13.5" customHeight="1" x14ac:dyDescent="0.2">
      <c r="C56" s="40"/>
      <c r="D56" s="44"/>
      <c r="E56" s="51"/>
    </row>
    <row r="57" spans="2:5" ht="13.5" customHeight="1" x14ac:dyDescent="0.2">
      <c r="C57" s="40"/>
      <c r="D57" s="46"/>
      <c r="E57" s="43"/>
    </row>
    <row r="58" spans="2:5" ht="13.5" customHeight="1" x14ac:dyDescent="0.2">
      <c r="D58" s="38"/>
      <c r="E58" s="39"/>
    </row>
    <row r="59" spans="2:5" ht="13.5" customHeight="1" x14ac:dyDescent="0.2">
      <c r="B59" s="40"/>
      <c r="D59" s="38"/>
      <c r="E59" s="41"/>
    </row>
    <row r="60" spans="2:5" ht="13.5" customHeight="1" x14ac:dyDescent="0.2">
      <c r="C60" s="40"/>
      <c r="D60" s="38"/>
      <c r="E60" s="50"/>
    </row>
    <row r="61" spans="2:5" ht="13.5" customHeight="1" x14ac:dyDescent="0.2">
      <c r="C61" s="40"/>
      <c r="D61" s="46"/>
      <c r="E61" s="43"/>
    </row>
    <row r="62" spans="2:5" ht="13.5" customHeight="1" x14ac:dyDescent="0.2">
      <c r="D62" s="44"/>
      <c r="E62" s="39"/>
    </row>
    <row r="63" spans="2:5" ht="13.5" customHeight="1" x14ac:dyDescent="0.2">
      <c r="C63" s="40"/>
      <c r="D63" s="44"/>
      <c r="E63" s="50"/>
    </row>
    <row r="64" spans="2:5" ht="22.5" customHeight="1" x14ac:dyDescent="0.2">
      <c r="D64" s="46"/>
      <c r="E64" s="49"/>
    </row>
    <row r="65" spans="1:5" ht="13.5" customHeight="1" x14ac:dyDescent="0.2">
      <c r="D65" s="38"/>
      <c r="E65" s="39"/>
    </row>
    <row r="66" spans="1:5" ht="13.5" customHeight="1" x14ac:dyDescent="0.2">
      <c r="D66" s="46"/>
      <c r="E66" s="43"/>
    </row>
    <row r="67" spans="1:5" ht="13.5" customHeight="1" x14ac:dyDescent="0.2">
      <c r="D67" s="38"/>
      <c r="E67" s="39"/>
    </row>
    <row r="68" spans="1:5" ht="13.5" customHeight="1" x14ac:dyDescent="0.2">
      <c r="D68" s="38"/>
      <c r="E68" s="39"/>
    </row>
    <row r="69" spans="1:5" ht="13.5" customHeight="1" x14ac:dyDescent="0.2">
      <c r="A69" s="40"/>
      <c r="D69" s="52"/>
      <c r="E69" s="50"/>
    </row>
    <row r="70" spans="1:5" ht="13.5" customHeight="1" x14ac:dyDescent="0.2">
      <c r="B70" s="40"/>
      <c r="C70" s="40"/>
      <c r="D70" s="53"/>
      <c r="E70" s="50"/>
    </row>
    <row r="71" spans="1:5" ht="13.5" customHeight="1" x14ac:dyDescent="0.2">
      <c r="B71" s="40"/>
      <c r="C71" s="40"/>
      <c r="D71" s="53"/>
      <c r="E71" s="41"/>
    </row>
    <row r="72" spans="1:5" ht="13.5" customHeight="1" x14ac:dyDescent="0.2">
      <c r="B72" s="40"/>
      <c r="C72" s="40"/>
      <c r="D72" s="46"/>
      <c r="E72" s="47"/>
    </row>
    <row r="73" spans="1:5" x14ac:dyDescent="0.2">
      <c r="D73" s="38"/>
      <c r="E73" s="39"/>
    </row>
    <row r="74" spans="1:5" x14ac:dyDescent="0.2">
      <c r="B74" s="40"/>
      <c r="D74" s="38"/>
      <c r="E74" s="50"/>
    </row>
    <row r="75" spans="1:5" x14ac:dyDescent="0.2">
      <c r="C75" s="40"/>
      <c r="D75" s="38"/>
      <c r="E75" s="41"/>
    </row>
    <row r="76" spans="1:5" x14ac:dyDescent="0.2">
      <c r="C76" s="40"/>
      <c r="D76" s="46"/>
      <c r="E76" s="43"/>
    </row>
    <row r="77" spans="1:5" x14ac:dyDescent="0.2">
      <c r="D77" s="38"/>
      <c r="E77" s="39"/>
    </row>
    <row r="78" spans="1:5" x14ac:dyDescent="0.2">
      <c r="D78" s="38"/>
      <c r="E78" s="39"/>
    </row>
    <row r="79" spans="1:5" x14ac:dyDescent="0.2">
      <c r="D79" s="54"/>
      <c r="E79" s="55"/>
    </row>
    <row r="80" spans="1:5" x14ac:dyDescent="0.2">
      <c r="D80" s="38"/>
      <c r="E80" s="39"/>
    </row>
    <row r="81" spans="1:5" x14ac:dyDescent="0.2">
      <c r="D81" s="38"/>
      <c r="E81" s="39"/>
    </row>
    <row r="82" spans="1:5" x14ac:dyDescent="0.2">
      <c r="D82" s="38"/>
      <c r="E82" s="39"/>
    </row>
    <row r="83" spans="1:5" x14ac:dyDescent="0.2">
      <c r="D83" s="46"/>
      <c r="E83" s="43"/>
    </row>
    <row r="84" spans="1:5" x14ac:dyDescent="0.2">
      <c r="D84" s="38"/>
      <c r="E84" s="39"/>
    </row>
    <row r="85" spans="1:5" x14ac:dyDescent="0.2">
      <c r="D85" s="46"/>
      <c r="E85" s="43"/>
    </row>
    <row r="86" spans="1:5" x14ac:dyDescent="0.2">
      <c r="D86" s="38"/>
      <c r="E86" s="39"/>
    </row>
    <row r="87" spans="1:5" x14ac:dyDescent="0.2">
      <c r="D87" s="38"/>
      <c r="E87" s="39"/>
    </row>
    <row r="88" spans="1:5" x14ac:dyDescent="0.2">
      <c r="D88" s="38"/>
      <c r="E88" s="39"/>
    </row>
    <row r="89" spans="1:5" x14ac:dyDescent="0.2">
      <c r="D89" s="38"/>
      <c r="E89" s="39"/>
    </row>
    <row r="90" spans="1:5" ht="28.5" customHeight="1" x14ac:dyDescent="0.2">
      <c r="A90" s="56"/>
      <c r="B90" s="56"/>
      <c r="C90" s="56"/>
      <c r="D90" s="57"/>
      <c r="E90" s="58"/>
    </row>
    <row r="91" spans="1:5" x14ac:dyDescent="0.2">
      <c r="C91" s="40"/>
      <c r="D91" s="38"/>
      <c r="E91" s="41"/>
    </row>
    <row r="92" spans="1:5" x14ac:dyDescent="0.2">
      <c r="D92" s="59"/>
      <c r="E92" s="60"/>
    </row>
    <row r="93" spans="1:5" x14ac:dyDescent="0.2">
      <c r="D93" s="38"/>
      <c r="E93" s="39"/>
    </row>
    <row r="94" spans="1:5" x14ac:dyDescent="0.2">
      <c r="D94" s="54"/>
      <c r="E94" s="55"/>
    </row>
    <row r="95" spans="1:5" x14ac:dyDescent="0.2">
      <c r="D95" s="54"/>
      <c r="E95" s="55"/>
    </row>
    <row r="96" spans="1:5" x14ac:dyDescent="0.2">
      <c r="D96" s="38"/>
      <c r="E96" s="39"/>
    </row>
    <row r="97" spans="3:5" x14ac:dyDescent="0.2">
      <c r="D97" s="46"/>
      <c r="E97" s="43"/>
    </row>
    <row r="98" spans="3:5" x14ac:dyDescent="0.2">
      <c r="D98" s="38"/>
      <c r="E98" s="39"/>
    </row>
    <row r="99" spans="3:5" x14ac:dyDescent="0.2">
      <c r="D99" s="38"/>
      <c r="E99" s="39"/>
    </row>
    <row r="100" spans="3:5" x14ac:dyDescent="0.2">
      <c r="D100" s="46"/>
      <c r="E100" s="43"/>
    </row>
    <row r="101" spans="3:5" x14ac:dyDescent="0.2">
      <c r="D101" s="38"/>
      <c r="E101" s="39"/>
    </row>
    <row r="102" spans="3:5" x14ac:dyDescent="0.2">
      <c r="D102" s="54"/>
      <c r="E102" s="55"/>
    </row>
    <row r="103" spans="3:5" x14ac:dyDescent="0.2">
      <c r="D103" s="46"/>
      <c r="E103" s="60"/>
    </row>
    <row r="104" spans="3:5" x14ac:dyDescent="0.2">
      <c r="D104" s="44"/>
      <c r="E104" s="55"/>
    </row>
    <row r="105" spans="3:5" x14ac:dyDescent="0.2">
      <c r="D105" s="46"/>
      <c r="E105" s="43"/>
    </row>
    <row r="106" spans="3:5" x14ac:dyDescent="0.2">
      <c r="D106" s="38"/>
      <c r="E106" s="39"/>
    </row>
    <row r="107" spans="3:5" x14ac:dyDescent="0.2">
      <c r="C107" s="40"/>
      <c r="D107" s="38"/>
      <c r="E107" s="41"/>
    </row>
    <row r="108" spans="3:5" x14ac:dyDescent="0.2">
      <c r="D108" s="44"/>
      <c r="E108" s="43"/>
    </row>
    <row r="109" spans="3:5" x14ac:dyDescent="0.2">
      <c r="D109" s="44"/>
      <c r="E109" s="55"/>
    </row>
    <row r="110" spans="3:5" x14ac:dyDescent="0.2">
      <c r="C110" s="40"/>
      <c r="D110" s="44"/>
      <c r="E110" s="61"/>
    </row>
    <row r="111" spans="3:5" x14ac:dyDescent="0.2">
      <c r="C111" s="40"/>
      <c r="D111" s="46"/>
      <c r="E111" s="47"/>
    </row>
    <row r="112" spans="3:5" x14ac:dyDescent="0.2">
      <c r="D112" s="38"/>
      <c r="E112" s="39"/>
    </row>
    <row r="113" spans="1:5" x14ac:dyDescent="0.2">
      <c r="D113" s="59"/>
      <c r="E113" s="62"/>
    </row>
    <row r="114" spans="1:5" ht="11.25" customHeight="1" x14ac:dyDescent="0.2">
      <c r="D114" s="54"/>
      <c r="E114" s="55"/>
    </row>
    <row r="115" spans="1:5" ht="24" customHeight="1" x14ac:dyDescent="0.2">
      <c r="B115" s="40"/>
      <c r="D115" s="54"/>
      <c r="E115" s="63"/>
    </row>
    <row r="116" spans="1:5" ht="15" customHeight="1" x14ac:dyDescent="0.2">
      <c r="C116" s="40"/>
      <c r="D116" s="54"/>
      <c r="E116" s="63"/>
    </row>
    <row r="117" spans="1:5" ht="11.25" customHeight="1" x14ac:dyDescent="0.2">
      <c r="D117" s="59"/>
      <c r="E117" s="60"/>
    </row>
    <row r="118" spans="1:5" x14ac:dyDescent="0.2">
      <c r="D118" s="54"/>
      <c r="E118" s="55"/>
    </row>
    <row r="119" spans="1:5" ht="13.5" customHeight="1" x14ac:dyDescent="0.2">
      <c r="B119" s="40"/>
      <c r="D119" s="54"/>
      <c r="E119" s="64"/>
    </row>
    <row r="120" spans="1:5" ht="12.75" customHeight="1" x14ac:dyDescent="0.2">
      <c r="C120" s="40"/>
      <c r="D120" s="54"/>
      <c r="E120" s="41"/>
    </row>
    <row r="121" spans="1:5" ht="12.75" customHeight="1" x14ac:dyDescent="0.2">
      <c r="C121" s="40"/>
      <c r="D121" s="46"/>
      <c r="E121" s="47"/>
    </row>
    <row r="122" spans="1:5" x14ac:dyDescent="0.2">
      <c r="D122" s="38"/>
      <c r="E122" s="39"/>
    </row>
    <row r="123" spans="1:5" x14ac:dyDescent="0.2">
      <c r="C123" s="40"/>
      <c r="D123" s="38"/>
      <c r="E123" s="61"/>
    </row>
    <row r="124" spans="1:5" x14ac:dyDescent="0.2">
      <c r="D124" s="59"/>
      <c r="E124" s="60"/>
    </row>
    <row r="125" spans="1:5" x14ac:dyDescent="0.2">
      <c r="D125" s="54"/>
      <c r="E125" s="55"/>
    </row>
    <row r="126" spans="1:5" x14ac:dyDescent="0.2">
      <c r="D126" s="38"/>
      <c r="E126" s="39"/>
    </row>
    <row r="127" spans="1:5" ht="19.5" customHeight="1" x14ac:dyDescent="0.2">
      <c r="A127" s="65"/>
      <c r="B127" s="13"/>
      <c r="C127" s="13"/>
      <c r="D127" s="13"/>
      <c r="E127" s="50"/>
    </row>
    <row r="128" spans="1:5" ht="15" customHeight="1" x14ac:dyDescent="0.2">
      <c r="A128" s="40"/>
      <c r="D128" s="52"/>
      <c r="E128" s="50"/>
    </row>
    <row r="129" spans="1:5" x14ac:dyDescent="0.2">
      <c r="A129" s="40"/>
      <c r="B129" s="40"/>
      <c r="D129" s="52"/>
      <c r="E129" s="41"/>
    </row>
    <row r="130" spans="1:5" x14ac:dyDescent="0.2">
      <c r="C130" s="40"/>
      <c r="D130" s="38"/>
      <c r="E130" s="50"/>
    </row>
    <row r="131" spans="1:5" x14ac:dyDescent="0.2">
      <c r="D131" s="42"/>
      <c r="E131" s="43"/>
    </row>
    <row r="132" spans="1:5" x14ac:dyDescent="0.2">
      <c r="B132" s="40"/>
      <c r="D132" s="38"/>
      <c r="E132" s="41"/>
    </row>
    <row r="133" spans="1:5" x14ac:dyDescent="0.2">
      <c r="C133" s="40"/>
      <c r="D133" s="38"/>
      <c r="E133" s="41"/>
    </row>
    <row r="134" spans="1:5" x14ac:dyDescent="0.2">
      <c r="D134" s="46"/>
      <c r="E134" s="47"/>
    </row>
    <row r="135" spans="1:5" ht="22.5" customHeight="1" x14ac:dyDescent="0.2">
      <c r="C135" s="40"/>
      <c r="D135" s="38"/>
      <c r="E135" s="48"/>
    </row>
    <row r="136" spans="1:5" x14ac:dyDescent="0.2">
      <c r="D136" s="38"/>
      <c r="E136" s="47"/>
    </row>
    <row r="137" spans="1:5" x14ac:dyDescent="0.2">
      <c r="B137" s="40"/>
      <c r="D137" s="44"/>
      <c r="E137" s="50"/>
    </row>
    <row r="138" spans="1:5" x14ac:dyDescent="0.2">
      <c r="C138" s="40"/>
      <c r="D138" s="44"/>
      <c r="E138" s="51"/>
    </row>
    <row r="139" spans="1:5" x14ac:dyDescent="0.2">
      <c r="D139" s="46"/>
      <c r="E139" s="43"/>
    </row>
    <row r="140" spans="1:5" ht="13.5" customHeight="1" x14ac:dyDescent="0.2">
      <c r="A140" s="40"/>
      <c r="D140" s="52"/>
      <c r="E140" s="50"/>
    </row>
    <row r="141" spans="1:5" ht="13.5" customHeight="1" x14ac:dyDescent="0.2">
      <c r="B141" s="40"/>
      <c r="D141" s="38"/>
      <c r="E141" s="50"/>
    </row>
    <row r="142" spans="1:5" ht="13.5" customHeight="1" x14ac:dyDescent="0.2">
      <c r="C142" s="40"/>
      <c r="D142" s="38"/>
      <c r="E142" s="41"/>
    </row>
    <row r="143" spans="1:5" x14ac:dyDescent="0.2">
      <c r="C143" s="40"/>
      <c r="D143" s="46"/>
      <c r="E143" s="43"/>
    </row>
    <row r="144" spans="1:5" x14ac:dyDescent="0.2">
      <c r="C144" s="40"/>
      <c r="D144" s="38"/>
      <c r="E144" s="41"/>
    </row>
    <row r="145" spans="1:5" x14ac:dyDescent="0.2">
      <c r="D145" s="59"/>
      <c r="E145" s="60"/>
    </row>
    <row r="146" spans="1:5" x14ac:dyDescent="0.2">
      <c r="C146" s="40"/>
      <c r="D146" s="44"/>
      <c r="E146" s="61"/>
    </row>
    <row r="147" spans="1:5" x14ac:dyDescent="0.2">
      <c r="C147" s="40"/>
      <c r="D147" s="46"/>
      <c r="E147" s="47"/>
    </row>
    <row r="148" spans="1:5" x14ac:dyDescent="0.2">
      <c r="D148" s="59"/>
      <c r="E148" s="66"/>
    </row>
    <row r="149" spans="1:5" x14ac:dyDescent="0.2">
      <c r="B149" s="40"/>
      <c r="D149" s="54"/>
      <c r="E149" s="64"/>
    </row>
    <row r="150" spans="1:5" x14ac:dyDescent="0.2">
      <c r="C150" s="40"/>
      <c r="D150" s="54"/>
      <c r="E150" s="41"/>
    </row>
    <row r="151" spans="1:5" x14ac:dyDescent="0.2">
      <c r="C151" s="40"/>
      <c r="D151" s="46"/>
      <c r="E151" s="47"/>
    </row>
    <row r="152" spans="1:5" x14ac:dyDescent="0.2">
      <c r="C152" s="40"/>
      <c r="D152" s="46"/>
      <c r="E152" s="47"/>
    </row>
    <row r="153" spans="1:5" x14ac:dyDescent="0.2">
      <c r="D153" s="38"/>
      <c r="E153" s="39"/>
    </row>
    <row r="154" spans="1:5" s="67" customFormat="1" ht="18" customHeight="1" x14ac:dyDescent="0.25">
      <c r="A154" s="237"/>
      <c r="B154" s="238"/>
      <c r="C154" s="238"/>
      <c r="D154" s="238"/>
      <c r="E154" s="238"/>
    </row>
    <row r="155" spans="1:5" ht="28.5" customHeight="1" x14ac:dyDescent="0.2">
      <c r="A155" s="56"/>
      <c r="B155" s="56"/>
      <c r="C155" s="56"/>
      <c r="D155" s="57"/>
      <c r="E155" s="58"/>
    </row>
    <row r="157" spans="1:5" ht="15.75" x14ac:dyDescent="0.2">
      <c r="A157" s="69"/>
      <c r="B157" s="40"/>
      <c r="C157" s="40"/>
      <c r="D157" s="70"/>
      <c r="E157" s="12"/>
    </row>
    <row r="158" spans="1:5" x14ac:dyDescent="0.2">
      <c r="A158" s="40"/>
      <c r="B158" s="40"/>
      <c r="C158" s="40"/>
      <c r="D158" s="70"/>
      <c r="E158" s="12"/>
    </row>
    <row r="159" spans="1:5" ht="17.25" customHeight="1" x14ac:dyDescent="0.2">
      <c r="A159" s="40"/>
      <c r="B159" s="40"/>
      <c r="C159" s="40"/>
      <c r="D159" s="70"/>
      <c r="E159" s="12"/>
    </row>
    <row r="160" spans="1:5" ht="13.5" customHeight="1" x14ac:dyDescent="0.2">
      <c r="A160" s="40"/>
      <c r="B160" s="40"/>
      <c r="C160" s="40"/>
      <c r="D160" s="70"/>
      <c r="E160" s="12"/>
    </row>
    <row r="161" spans="1:5" x14ac:dyDescent="0.2">
      <c r="A161" s="40"/>
      <c r="B161" s="40"/>
      <c r="C161" s="40"/>
      <c r="D161" s="70"/>
      <c r="E161" s="12"/>
    </row>
    <row r="162" spans="1:5" x14ac:dyDescent="0.2">
      <c r="A162" s="40"/>
      <c r="B162" s="40"/>
      <c r="C162" s="40"/>
    </row>
    <row r="163" spans="1:5" x14ac:dyDescent="0.2">
      <c r="A163" s="40"/>
      <c r="B163" s="40"/>
      <c r="C163" s="40"/>
      <c r="D163" s="70"/>
      <c r="E163" s="12"/>
    </row>
    <row r="164" spans="1:5" x14ac:dyDescent="0.2">
      <c r="A164" s="40"/>
      <c r="B164" s="40"/>
      <c r="C164" s="40"/>
      <c r="D164" s="70"/>
      <c r="E164" s="71"/>
    </row>
    <row r="165" spans="1:5" x14ac:dyDescent="0.2">
      <c r="A165" s="40"/>
      <c r="B165" s="40"/>
      <c r="C165" s="40"/>
      <c r="D165" s="70"/>
      <c r="E165" s="12"/>
    </row>
    <row r="166" spans="1:5" ht="22.5" customHeight="1" x14ac:dyDescent="0.2">
      <c r="A166" s="40"/>
      <c r="B166" s="40"/>
      <c r="C166" s="40"/>
      <c r="D166" s="70"/>
      <c r="E166" s="48"/>
    </row>
    <row r="167" spans="1:5" ht="22.5" customHeight="1" x14ac:dyDescent="0.2">
      <c r="D167" s="46"/>
      <c r="E167" s="49"/>
    </row>
  </sheetData>
  <mergeCells count="8">
    <mergeCell ref="A154:E154"/>
    <mergeCell ref="B3:H3"/>
    <mergeCell ref="B42:H42"/>
    <mergeCell ref="A1:H1"/>
    <mergeCell ref="B14:H14"/>
    <mergeCell ref="B17:H17"/>
    <mergeCell ref="B28:H28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4" manualBreakCount="4">
    <brk id="15" max="7" man="1"/>
    <brk id="29" max="7" man="1"/>
    <brk id="88" max="9" man="1"/>
    <brk id="152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7"/>
  <sheetViews>
    <sheetView tabSelected="1" view="pageBreakPreview" zoomScale="80" zoomScaleNormal="80" zoomScaleSheetLayoutView="80" workbookViewId="0">
      <selection activeCell="C21" sqref="C21"/>
    </sheetView>
  </sheetViews>
  <sheetFormatPr defaultColWidth="11.42578125" defaultRowHeight="12.75" x14ac:dyDescent="0.2"/>
  <cols>
    <col min="1" max="1" width="11.42578125" style="87" bestFit="1" customWidth="1"/>
    <col min="2" max="2" width="34.140625" style="88" customWidth="1"/>
    <col min="3" max="3" width="18.140625" style="2" customWidth="1"/>
    <col min="4" max="4" width="17.28515625" style="2" customWidth="1"/>
    <col min="5" max="5" width="12.42578125" style="2" bestFit="1" customWidth="1"/>
    <col min="6" max="6" width="14.140625" style="2" bestFit="1" customWidth="1"/>
    <col min="7" max="7" width="15" style="2" customWidth="1"/>
    <col min="8" max="8" width="9.140625" style="2" customWidth="1"/>
    <col min="9" max="9" width="14.28515625" style="2" customWidth="1"/>
    <col min="10" max="10" width="10" style="2" bestFit="1" customWidth="1"/>
    <col min="11" max="11" width="14.85546875" style="2" customWidth="1"/>
    <col min="12" max="12" width="14.42578125" style="2" customWidth="1"/>
    <col min="13" max="16384" width="11.42578125" style="10"/>
  </cols>
  <sheetData>
    <row r="1" spans="1:12" ht="24" customHeight="1" x14ac:dyDescent="0.2">
      <c r="A1" s="248" t="s">
        <v>137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2" s="12" customFormat="1" ht="67.5" x14ac:dyDescent="0.2">
      <c r="A2" s="11" t="s">
        <v>18</v>
      </c>
      <c r="B2" s="11" t="s">
        <v>19</v>
      </c>
      <c r="C2" s="111" t="s">
        <v>131</v>
      </c>
      <c r="D2" s="112" t="s">
        <v>10</v>
      </c>
      <c r="E2" s="112" t="s">
        <v>11</v>
      </c>
      <c r="F2" s="112" t="s">
        <v>12</v>
      </c>
      <c r="G2" s="112" t="s">
        <v>13</v>
      </c>
      <c r="H2" s="112" t="s">
        <v>20</v>
      </c>
      <c r="I2" s="112" t="s">
        <v>15</v>
      </c>
      <c r="J2" s="112" t="s">
        <v>16</v>
      </c>
      <c r="K2" s="111" t="s">
        <v>57</v>
      </c>
      <c r="L2" s="111" t="s">
        <v>120</v>
      </c>
    </row>
    <row r="3" spans="1:12" x14ac:dyDescent="0.2">
      <c r="A3" s="100"/>
      <c r="B3" s="108"/>
      <c r="C3" s="113"/>
      <c r="D3" s="101"/>
      <c r="E3" s="101"/>
      <c r="F3" s="101"/>
      <c r="G3" s="101"/>
      <c r="H3" s="101"/>
      <c r="I3" s="101"/>
      <c r="J3" s="101"/>
      <c r="K3" s="101"/>
      <c r="L3" s="102"/>
    </row>
    <row r="4" spans="1:12" s="12" customFormat="1" ht="15" x14ac:dyDescent="0.25">
      <c r="A4" s="103"/>
      <c r="B4" s="109" t="s">
        <v>37</v>
      </c>
      <c r="C4" s="114"/>
      <c r="D4" s="171" t="s">
        <v>58</v>
      </c>
      <c r="L4" s="104"/>
    </row>
    <row r="5" spans="1:12" x14ac:dyDescent="0.2">
      <c r="A5" s="103"/>
      <c r="B5" s="110"/>
      <c r="C5" s="119"/>
      <c r="D5" s="99"/>
      <c r="E5" s="99"/>
      <c r="F5" s="99"/>
      <c r="G5" s="99"/>
      <c r="H5" s="99"/>
      <c r="I5" s="99"/>
      <c r="J5" s="99"/>
      <c r="K5" s="99"/>
      <c r="L5" s="120"/>
    </row>
    <row r="6" spans="1:12" s="12" customFormat="1" ht="23.25" customHeight="1" x14ac:dyDescent="0.25">
      <c r="A6" s="168"/>
      <c r="B6" s="149" t="s">
        <v>40</v>
      </c>
      <c r="C6" s="172" t="s">
        <v>59</v>
      </c>
      <c r="D6" s="169"/>
      <c r="E6" s="169"/>
      <c r="F6" s="169"/>
      <c r="G6" s="169"/>
      <c r="H6" s="169"/>
      <c r="I6" s="169"/>
      <c r="J6" s="169"/>
      <c r="K6" s="169"/>
      <c r="L6" s="170"/>
    </row>
    <row r="7" spans="1:12" s="12" customFormat="1" ht="22.5" customHeight="1" x14ac:dyDescent="0.2">
      <c r="A7" s="153"/>
      <c r="B7" s="164" t="s">
        <v>41</v>
      </c>
      <c r="C7" s="165" t="s">
        <v>60</v>
      </c>
      <c r="D7" s="166"/>
      <c r="E7" s="166"/>
      <c r="F7" s="166"/>
      <c r="G7" s="166"/>
      <c r="H7" s="166"/>
      <c r="I7" s="166"/>
      <c r="J7" s="166"/>
      <c r="K7" s="166"/>
      <c r="L7" s="167"/>
    </row>
    <row r="8" spans="1:12" s="12" customFormat="1" ht="25.5" customHeight="1" x14ac:dyDescent="0.2">
      <c r="A8" s="115">
        <v>3</v>
      </c>
      <c r="B8" s="116" t="s">
        <v>21</v>
      </c>
      <c r="C8" s="129">
        <f>SUM(C9+C19)</f>
        <v>3922430</v>
      </c>
      <c r="D8" s="117"/>
      <c r="E8" s="117"/>
      <c r="F8" s="117"/>
      <c r="G8" s="129">
        <f>SUM(G9+G19)</f>
        <v>3922430</v>
      </c>
      <c r="H8" s="117"/>
      <c r="I8" s="117"/>
      <c r="J8" s="117"/>
      <c r="K8" s="129">
        <v>3922430</v>
      </c>
      <c r="L8" s="129">
        <v>3922430</v>
      </c>
    </row>
    <row r="9" spans="1:12" s="12" customFormat="1" ht="18" customHeight="1" x14ac:dyDescent="0.2">
      <c r="A9" s="103">
        <v>31</v>
      </c>
      <c r="B9" s="107" t="s">
        <v>22</v>
      </c>
      <c r="C9" s="123">
        <f>SUM(C10+C14+C16)</f>
        <v>3829330</v>
      </c>
      <c r="D9" s="123"/>
      <c r="E9" s="123"/>
      <c r="F9" s="123"/>
      <c r="G9" s="123">
        <f>SUM(G10+G14+G16)</f>
        <v>3829330</v>
      </c>
      <c r="H9" s="123"/>
      <c r="I9" s="123"/>
      <c r="J9" s="123"/>
      <c r="K9" s="123">
        <v>3829330</v>
      </c>
      <c r="L9" s="123">
        <v>3829330</v>
      </c>
    </row>
    <row r="10" spans="1:12" s="12" customFormat="1" ht="18.75" customHeight="1" x14ac:dyDescent="0.2">
      <c r="A10" s="103">
        <v>311</v>
      </c>
      <c r="B10" s="107" t="s">
        <v>23</v>
      </c>
      <c r="C10" s="123">
        <f>SUM(C11:C13)</f>
        <v>3170480</v>
      </c>
      <c r="D10" s="123"/>
      <c r="E10" s="123"/>
      <c r="F10" s="123"/>
      <c r="G10" s="123">
        <f>SUM(G11:G13)</f>
        <v>3170480</v>
      </c>
      <c r="H10" s="123"/>
      <c r="I10" s="123"/>
      <c r="J10" s="123"/>
      <c r="K10" s="123"/>
      <c r="L10" s="123"/>
    </row>
    <row r="11" spans="1:12" s="121" customFormat="1" x14ac:dyDescent="0.2">
      <c r="A11" s="105">
        <v>3111</v>
      </c>
      <c r="B11" s="106" t="s">
        <v>69</v>
      </c>
      <c r="C11" s="124">
        <v>3140000</v>
      </c>
      <c r="D11" s="124"/>
      <c r="E11" s="124"/>
      <c r="F11" s="124"/>
      <c r="G11" s="124">
        <v>3140000</v>
      </c>
      <c r="H11" s="124"/>
      <c r="I11" s="124"/>
      <c r="J11" s="124"/>
      <c r="K11" s="124"/>
      <c r="L11" s="124"/>
    </row>
    <row r="12" spans="1:12" s="121" customFormat="1" x14ac:dyDescent="0.2">
      <c r="A12" s="105">
        <v>3113</v>
      </c>
      <c r="B12" s="106" t="s">
        <v>70</v>
      </c>
      <c r="C12" s="124">
        <v>21660</v>
      </c>
      <c r="D12" s="124"/>
      <c r="E12" s="124"/>
      <c r="F12" s="124"/>
      <c r="G12" s="124">
        <v>21660</v>
      </c>
      <c r="H12" s="124"/>
      <c r="I12" s="124"/>
      <c r="J12" s="124"/>
      <c r="K12" s="124"/>
      <c r="L12" s="124"/>
    </row>
    <row r="13" spans="1:12" s="121" customFormat="1" x14ac:dyDescent="0.2">
      <c r="A13" s="105">
        <v>3114</v>
      </c>
      <c r="B13" s="106" t="s">
        <v>71</v>
      </c>
      <c r="C13" s="124">
        <v>8820</v>
      </c>
      <c r="D13" s="124"/>
      <c r="E13" s="124"/>
      <c r="F13" s="124"/>
      <c r="G13" s="124">
        <v>8820</v>
      </c>
      <c r="H13" s="124"/>
      <c r="I13" s="124"/>
      <c r="J13" s="124"/>
      <c r="K13" s="124"/>
      <c r="L13" s="124"/>
    </row>
    <row r="14" spans="1:12" s="12" customFormat="1" ht="20.25" customHeight="1" x14ac:dyDescent="0.2">
      <c r="A14" s="103">
        <v>312</v>
      </c>
      <c r="B14" s="107" t="s">
        <v>24</v>
      </c>
      <c r="C14" s="123">
        <f>SUM(C15)</f>
        <v>115520</v>
      </c>
      <c r="D14" s="123"/>
      <c r="E14" s="123"/>
      <c r="F14" s="123"/>
      <c r="G14" s="123">
        <f>SUM(G15)</f>
        <v>115520</v>
      </c>
      <c r="H14" s="123"/>
      <c r="I14" s="123"/>
      <c r="J14" s="123"/>
      <c r="K14" s="123"/>
      <c r="L14" s="123"/>
    </row>
    <row r="15" spans="1:12" s="121" customFormat="1" ht="13.5" customHeight="1" x14ac:dyDescent="0.2">
      <c r="A15" s="105">
        <v>3121</v>
      </c>
      <c r="B15" s="106" t="s">
        <v>24</v>
      </c>
      <c r="C15" s="124">
        <v>115520</v>
      </c>
      <c r="D15" s="124"/>
      <c r="E15" s="124"/>
      <c r="F15" s="124"/>
      <c r="G15" s="124">
        <v>115520</v>
      </c>
      <c r="H15" s="124"/>
      <c r="I15" s="124"/>
      <c r="J15" s="124"/>
      <c r="K15" s="124"/>
      <c r="L15" s="124"/>
    </row>
    <row r="16" spans="1:12" s="12" customFormat="1" ht="20.25" customHeight="1" x14ac:dyDescent="0.2">
      <c r="A16" s="103">
        <v>313</v>
      </c>
      <c r="B16" s="107" t="s">
        <v>25</v>
      </c>
      <c r="C16" s="123">
        <f>SUM(C17:C18)</f>
        <v>543330</v>
      </c>
      <c r="D16" s="123"/>
      <c r="E16" s="123"/>
      <c r="F16" s="123"/>
      <c r="G16" s="123">
        <f>SUM(G17:G18)</f>
        <v>543330</v>
      </c>
      <c r="H16" s="123"/>
      <c r="I16" s="123"/>
      <c r="J16" s="123"/>
      <c r="K16" s="123"/>
      <c r="L16" s="123"/>
    </row>
    <row r="17" spans="1:12" s="121" customFormat="1" ht="13.5" customHeight="1" x14ac:dyDescent="0.2">
      <c r="A17" s="105">
        <v>3132</v>
      </c>
      <c r="B17" s="106" t="s">
        <v>72</v>
      </c>
      <c r="C17" s="124">
        <v>494260</v>
      </c>
      <c r="D17" s="124"/>
      <c r="E17" s="124"/>
      <c r="F17" s="124"/>
      <c r="G17" s="124">
        <v>494260</v>
      </c>
      <c r="H17" s="124"/>
      <c r="I17" s="124"/>
      <c r="J17" s="124"/>
      <c r="K17" s="124"/>
      <c r="L17" s="124"/>
    </row>
    <row r="18" spans="1:12" s="121" customFormat="1" ht="12" customHeight="1" x14ac:dyDescent="0.2">
      <c r="A18" s="105">
        <v>3133</v>
      </c>
      <c r="B18" s="106" t="s">
        <v>73</v>
      </c>
      <c r="C18" s="124">
        <v>49070</v>
      </c>
      <c r="D18" s="124"/>
      <c r="E18" s="124"/>
      <c r="F18" s="124"/>
      <c r="G18" s="124">
        <v>49070</v>
      </c>
      <c r="H18" s="124"/>
      <c r="I18" s="124"/>
      <c r="J18" s="124"/>
      <c r="K18" s="124"/>
      <c r="L18" s="124"/>
    </row>
    <row r="19" spans="1:12" s="12" customFormat="1" ht="19.5" customHeight="1" x14ac:dyDescent="0.2">
      <c r="A19" s="103">
        <v>32</v>
      </c>
      <c r="B19" s="107" t="s">
        <v>26</v>
      </c>
      <c r="C19" s="123">
        <f>SUM(C20)</f>
        <v>93100</v>
      </c>
      <c r="D19" s="123"/>
      <c r="E19" s="123"/>
      <c r="F19" s="123"/>
      <c r="G19" s="123">
        <f>SUM(G20)</f>
        <v>93100</v>
      </c>
      <c r="H19" s="123"/>
      <c r="I19" s="123"/>
      <c r="J19" s="123"/>
      <c r="K19" s="123"/>
      <c r="L19" s="123"/>
    </row>
    <row r="20" spans="1:12" s="12" customFormat="1" ht="20.25" customHeight="1" x14ac:dyDescent="0.2">
      <c r="A20" s="103">
        <v>321</v>
      </c>
      <c r="B20" s="107" t="s">
        <v>27</v>
      </c>
      <c r="C20" s="123">
        <f>SUM(C21)</f>
        <v>93100</v>
      </c>
      <c r="D20" s="123"/>
      <c r="E20" s="123"/>
      <c r="F20" s="123"/>
      <c r="G20" s="123">
        <f>SUM(G21)</f>
        <v>93100</v>
      </c>
      <c r="H20" s="123"/>
      <c r="I20" s="123"/>
      <c r="J20" s="123"/>
      <c r="K20" s="123"/>
      <c r="L20" s="123"/>
    </row>
    <row r="21" spans="1:12" ht="12.75" customHeight="1" x14ac:dyDescent="0.2">
      <c r="A21" s="105">
        <v>3212</v>
      </c>
      <c r="B21" s="106" t="s">
        <v>74</v>
      </c>
      <c r="C21" s="124">
        <v>93100</v>
      </c>
      <c r="D21" s="124"/>
      <c r="E21" s="124"/>
      <c r="F21" s="124"/>
      <c r="G21" s="124">
        <v>93100</v>
      </c>
      <c r="H21" s="124"/>
      <c r="I21" s="124"/>
      <c r="J21" s="124"/>
      <c r="K21" s="124"/>
      <c r="L21" s="124"/>
    </row>
    <row r="22" spans="1:12" x14ac:dyDescent="0.2">
      <c r="A22" s="103"/>
      <c r="B22" s="110"/>
      <c r="C22" s="126"/>
      <c r="D22" s="127"/>
      <c r="E22" s="127"/>
      <c r="F22" s="127"/>
      <c r="G22" s="127"/>
      <c r="H22" s="127"/>
      <c r="I22" s="127"/>
      <c r="J22" s="127"/>
      <c r="K22" s="127"/>
      <c r="L22" s="128"/>
    </row>
    <row r="23" spans="1:12" s="12" customFormat="1" ht="22.5" customHeight="1" x14ac:dyDescent="0.2">
      <c r="A23" s="153"/>
      <c r="B23" s="154" t="s">
        <v>41</v>
      </c>
      <c r="C23" s="159" t="s">
        <v>61</v>
      </c>
      <c r="D23" s="162"/>
      <c r="E23" s="162"/>
      <c r="F23" s="162"/>
      <c r="G23" s="162"/>
      <c r="H23" s="162"/>
      <c r="I23" s="162"/>
      <c r="J23" s="162"/>
      <c r="K23" s="162"/>
      <c r="L23" s="163"/>
    </row>
    <row r="24" spans="1:12" s="12" customFormat="1" ht="26.25" customHeight="1" x14ac:dyDescent="0.2">
      <c r="A24" s="115">
        <v>3</v>
      </c>
      <c r="B24" s="116" t="s">
        <v>21</v>
      </c>
      <c r="C24" s="129">
        <f>SUM(C25+C49+C52)</f>
        <v>720273.03</v>
      </c>
      <c r="D24" s="129">
        <f>SUM(D25+D49+D52)</f>
        <v>720273.03</v>
      </c>
      <c r="E24" s="129"/>
      <c r="F24" s="129"/>
      <c r="G24" s="129"/>
      <c r="H24" s="129"/>
      <c r="I24" s="129"/>
      <c r="J24" s="129"/>
      <c r="K24" s="129">
        <f>SUM(K25+K49+K52)</f>
        <v>956260</v>
      </c>
      <c r="L24" s="129">
        <f>SUM(L25+L49+L52)</f>
        <v>956260</v>
      </c>
    </row>
    <row r="25" spans="1:12" s="12" customFormat="1" x14ac:dyDescent="0.2">
      <c r="A25" s="103">
        <v>32</v>
      </c>
      <c r="B25" s="107" t="s">
        <v>26</v>
      </c>
      <c r="C25" s="123">
        <f>SUM(C26+C29+C37+C45)</f>
        <v>510173.03</v>
      </c>
      <c r="D25" s="123">
        <f>SUM(D26+D29+D37+D45)</f>
        <v>510173.03</v>
      </c>
      <c r="E25" s="123"/>
      <c r="F25" s="123"/>
      <c r="G25" s="123"/>
      <c r="H25" s="123"/>
      <c r="I25" s="123"/>
      <c r="J25" s="123"/>
      <c r="K25" s="123">
        <v>556160</v>
      </c>
      <c r="L25" s="123">
        <v>556160</v>
      </c>
    </row>
    <row r="26" spans="1:12" s="12" customFormat="1" ht="18.75" customHeight="1" x14ac:dyDescent="0.2">
      <c r="A26" s="103">
        <v>321</v>
      </c>
      <c r="B26" s="107" t="s">
        <v>27</v>
      </c>
      <c r="C26" s="123">
        <f>SUM(C27:C28)</f>
        <v>30400</v>
      </c>
      <c r="D26" s="123">
        <f>SUM(D27:D28)</f>
        <v>30400</v>
      </c>
      <c r="E26" s="123"/>
      <c r="F26" s="123"/>
      <c r="G26" s="123"/>
      <c r="H26" s="123"/>
      <c r="I26" s="123"/>
      <c r="J26" s="123"/>
      <c r="K26" s="123"/>
      <c r="L26" s="123"/>
    </row>
    <row r="27" spans="1:12" s="121" customFormat="1" x14ac:dyDescent="0.2">
      <c r="A27" s="105">
        <v>3211</v>
      </c>
      <c r="B27" s="106" t="s">
        <v>75</v>
      </c>
      <c r="C27" s="124">
        <v>26000</v>
      </c>
      <c r="D27" s="124">
        <v>26000</v>
      </c>
      <c r="E27" s="124"/>
      <c r="F27" s="124"/>
      <c r="G27" s="124"/>
      <c r="H27" s="124"/>
      <c r="I27" s="124"/>
      <c r="J27" s="124"/>
      <c r="K27" s="124"/>
      <c r="L27" s="124"/>
    </row>
    <row r="28" spans="1:12" s="121" customFormat="1" x14ac:dyDescent="0.2">
      <c r="A28" s="105">
        <v>3213</v>
      </c>
      <c r="B28" s="106" t="s">
        <v>76</v>
      </c>
      <c r="C28" s="124">
        <v>4400</v>
      </c>
      <c r="D28" s="124">
        <v>4400</v>
      </c>
      <c r="E28" s="124"/>
      <c r="F28" s="124"/>
      <c r="G28" s="124"/>
      <c r="H28" s="124"/>
      <c r="I28" s="124"/>
      <c r="J28" s="124"/>
      <c r="K28" s="124"/>
      <c r="L28" s="124"/>
    </row>
    <row r="29" spans="1:12" s="12" customFormat="1" ht="21" customHeight="1" x14ac:dyDescent="0.2">
      <c r="A29" s="103">
        <v>322</v>
      </c>
      <c r="B29" s="107" t="s">
        <v>28</v>
      </c>
      <c r="C29" s="123">
        <f>SUM(C30:C36)</f>
        <v>245360.03</v>
      </c>
      <c r="D29" s="123">
        <f>SUM(D30:D36)</f>
        <v>245360.03</v>
      </c>
      <c r="E29" s="123"/>
      <c r="F29" s="123"/>
      <c r="G29" s="123"/>
      <c r="H29" s="123"/>
      <c r="I29" s="123"/>
      <c r="J29" s="123"/>
      <c r="K29" s="123"/>
      <c r="L29" s="123"/>
    </row>
    <row r="30" spans="1:12" s="121" customFormat="1" ht="25.5" x14ac:dyDescent="0.2">
      <c r="A30" s="105">
        <v>3221</v>
      </c>
      <c r="B30" s="106" t="s">
        <v>77</v>
      </c>
      <c r="C30" s="125">
        <v>30000.03</v>
      </c>
      <c r="D30" s="213">
        <v>30000.03</v>
      </c>
      <c r="E30" s="125"/>
      <c r="F30" s="125"/>
      <c r="G30" s="125"/>
      <c r="H30" s="125"/>
      <c r="I30" s="125"/>
      <c r="J30" s="125"/>
      <c r="K30" s="125"/>
      <c r="L30" s="125"/>
    </row>
    <row r="31" spans="1:12" s="211" customFormat="1" x14ac:dyDescent="0.2">
      <c r="A31" s="105">
        <v>32214</v>
      </c>
      <c r="B31" s="106" t="s">
        <v>121</v>
      </c>
      <c r="C31" s="125">
        <v>10000</v>
      </c>
      <c r="D31" s="125">
        <v>10000</v>
      </c>
      <c r="E31" s="125"/>
      <c r="F31" s="125"/>
      <c r="G31" s="125"/>
      <c r="H31" s="125"/>
      <c r="I31" s="125"/>
      <c r="J31" s="125"/>
      <c r="K31" s="125"/>
      <c r="L31" s="125"/>
    </row>
    <row r="32" spans="1:12" s="211" customFormat="1" x14ac:dyDescent="0.2">
      <c r="A32" s="105">
        <v>32216</v>
      </c>
      <c r="B32" s="106" t="s">
        <v>122</v>
      </c>
      <c r="C32" s="125">
        <v>21000</v>
      </c>
      <c r="D32" s="125">
        <v>21000</v>
      </c>
      <c r="E32" s="125"/>
      <c r="F32" s="125"/>
      <c r="G32" s="125"/>
      <c r="H32" s="125"/>
      <c r="I32" s="125"/>
      <c r="J32" s="125"/>
      <c r="K32" s="125"/>
      <c r="L32" s="125"/>
    </row>
    <row r="33" spans="1:12" s="121" customFormat="1" x14ac:dyDescent="0.2">
      <c r="A33" s="105">
        <v>3223</v>
      </c>
      <c r="B33" s="106" t="s">
        <v>78</v>
      </c>
      <c r="C33" s="213">
        <v>137360</v>
      </c>
      <c r="D33" s="213">
        <v>137360</v>
      </c>
      <c r="E33" s="125"/>
      <c r="F33" s="125"/>
      <c r="G33" s="125"/>
      <c r="H33" s="125"/>
      <c r="I33" s="125"/>
      <c r="J33" s="125"/>
      <c r="K33" s="125"/>
      <c r="L33" s="125"/>
    </row>
    <row r="34" spans="1:12" s="121" customFormat="1" ht="25.5" x14ac:dyDescent="0.2">
      <c r="A34" s="105">
        <v>3224</v>
      </c>
      <c r="B34" s="106" t="s">
        <v>79</v>
      </c>
      <c r="C34" s="213">
        <v>40000</v>
      </c>
      <c r="D34" s="213">
        <v>40000</v>
      </c>
      <c r="E34" s="125"/>
      <c r="F34" s="125"/>
      <c r="G34" s="125"/>
      <c r="H34" s="125"/>
      <c r="I34" s="125"/>
      <c r="J34" s="125"/>
      <c r="K34" s="125"/>
      <c r="L34" s="125"/>
    </row>
    <row r="35" spans="1:12" s="121" customFormat="1" x14ac:dyDescent="0.2">
      <c r="A35" s="105">
        <v>3225</v>
      </c>
      <c r="B35" s="106" t="s">
        <v>80</v>
      </c>
      <c r="C35" s="213">
        <v>5000</v>
      </c>
      <c r="D35" s="213">
        <v>5000</v>
      </c>
      <c r="E35" s="125"/>
      <c r="F35" s="125"/>
      <c r="G35" s="125"/>
      <c r="H35" s="125"/>
      <c r="I35" s="125"/>
      <c r="J35" s="125"/>
      <c r="K35" s="125"/>
      <c r="L35" s="125"/>
    </row>
    <row r="36" spans="1:12" s="212" customFormat="1" x14ac:dyDescent="0.2">
      <c r="A36" s="105"/>
      <c r="B36" s="106" t="s">
        <v>132</v>
      </c>
      <c r="C36" s="213">
        <v>2000</v>
      </c>
      <c r="D36" s="213">
        <v>2000</v>
      </c>
      <c r="E36" s="125"/>
      <c r="F36" s="125"/>
      <c r="G36" s="125"/>
      <c r="H36" s="125"/>
      <c r="I36" s="125"/>
      <c r="J36" s="125"/>
      <c r="K36" s="125"/>
      <c r="L36" s="125"/>
    </row>
    <row r="37" spans="1:12" s="12" customFormat="1" ht="21.75" customHeight="1" x14ac:dyDescent="0.2">
      <c r="A37" s="103">
        <v>323</v>
      </c>
      <c r="B37" s="107" t="s">
        <v>29</v>
      </c>
      <c r="C37" s="214">
        <f>SUM(C38:C44)</f>
        <v>216143</v>
      </c>
      <c r="D37" s="214">
        <f>SUM(D38:D44)</f>
        <v>216143</v>
      </c>
      <c r="E37" s="123"/>
      <c r="F37" s="123"/>
      <c r="G37" s="123"/>
      <c r="H37" s="123"/>
      <c r="I37" s="123"/>
      <c r="J37" s="123"/>
      <c r="K37" s="123"/>
      <c r="L37" s="123"/>
    </row>
    <row r="38" spans="1:12" s="121" customFormat="1" x14ac:dyDescent="0.2">
      <c r="A38" s="105">
        <v>3231</v>
      </c>
      <c r="B38" s="106" t="s">
        <v>81</v>
      </c>
      <c r="C38" s="125">
        <v>34720</v>
      </c>
      <c r="D38" s="125">
        <v>34720</v>
      </c>
      <c r="E38" s="125"/>
      <c r="F38" s="125"/>
      <c r="G38" s="125"/>
      <c r="H38" s="125"/>
      <c r="I38" s="125"/>
      <c r="J38" s="125"/>
      <c r="K38" s="125"/>
      <c r="L38" s="125"/>
    </row>
    <row r="39" spans="1:12" s="121" customFormat="1" ht="25.5" x14ac:dyDescent="0.2">
      <c r="A39" s="105">
        <v>3232</v>
      </c>
      <c r="B39" s="106" t="s">
        <v>82</v>
      </c>
      <c r="C39" s="125">
        <v>70000</v>
      </c>
      <c r="D39" s="125">
        <v>70000</v>
      </c>
      <c r="E39" s="125"/>
      <c r="F39" s="125"/>
      <c r="G39" s="125"/>
      <c r="H39" s="125"/>
      <c r="I39" s="125"/>
      <c r="J39" s="125"/>
      <c r="K39" s="125"/>
      <c r="L39" s="125"/>
    </row>
    <row r="40" spans="1:12" s="121" customFormat="1" x14ac:dyDescent="0.2">
      <c r="A40" s="105">
        <v>3234</v>
      </c>
      <c r="B40" s="106" t="s">
        <v>83</v>
      </c>
      <c r="C40" s="125">
        <v>35250</v>
      </c>
      <c r="D40" s="125">
        <v>35250</v>
      </c>
      <c r="E40" s="125"/>
      <c r="F40" s="125"/>
      <c r="G40" s="125"/>
      <c r="H40" s="125"/>
      <c r="I40" s="125"/>
      <c r="J40" s="125"/>
      <c r="K40" s="125"/>
      <c r="L40" s="125"/>
    </row>
    <row r="41" spans="1:12" s="121" customFormat="1" x14ac:dyDescent="0.2">
      <c r="A41" s="105">
        <v>3236</v>
      </c>
      <c r="B41" s="106" t="s">
        <v>84</v>
      </c>
      <c r="C41" s="125">
        <v>25000</v>
      </c>
      <c r="D41" s="213">
        <v>25000</v>
      </c>
      <c r="E41" s="125"/>
      <c r="F41" s="125"/>
      <c r="G41" s="125"/>
      <c r="H41" s="125"/>
      <c r="I41" s="125"/>
      <c r="J41" s="125"/>
      <c r="K41" s="125"/>
      <c r="L41" s="125"/>
    </row>
    <row r="42" spans="1:12" s="121" customFormat="1" x14ac:dyDescent="0.2">
      <c r="A42" s="105">
        <v>3237</v>
      </c>
      <c r="B42" s="106" t="s">
        <v>85</v>
      </c>
      <c r="C42" s="125">
        <v>6300</v>
      </c>
      <c r="D42" s="213">
        <v>6300</v>
      </c>
      <c r="E42" s="125"/>
      <c r="F42" s="125"/>
      <c r="G42" s="125"/>
      <c r="H42" s="125"/>
      <c r="I42" s="125"/>
      <c r="J42" s="125"/>
      <c r="K42" s="125"/>
      <c r="L42" s="125"/>
    </row>
    <row r="43" spans="1:12" s="121" customFormat="1" x14ac:dyDescent="0.2">
      <c r="A43" s="105">
        <v>3238</v>
      </c>
      <c r="B43" s="106" t="s">
        <v>86</v>
      </c>
      <c r="C43" s="125">
        <v>36373</v>
      </c>
      <c r="D43" s="213">
        <v>36373</v>
      </c>
      <c r="E43" s="125"/>
      <c r="F43" s="125"/>
      <c r="G43" s="125"/>
      <c r="H43" s="125"/>
      <c r="I43" s="125"/>
      <c r="J43" s="125"/>
      <c r="K43" s="125"/>
      <c r="L43" s="125"/>
    </row>
    <row r="44" spans="1:12" s="121" customFormat="1" x14ac:dyDescent="0.2">
      <c r="A44" s="105">
        <v>3239</v>
      </c>
      <c r="B44" s="106" t="s">
        <v>87</v>
      </c>
      <c r="C44" s="125">
        <v>8500</v>
      </c>
      <c r="D44" s="213">
        <v>8500</v>
      </c>
      <c r="E44" s="125"/>
      <c r="F44" s="125"/>
      <c r="G44" s="125"/>
      <c r="H44" s="125"/>
      <c r="I44" s="125"/>
      <c r="J44" s="125"/>
      <c r="K44" s="125"/>
      <c r="L44" s="125"/>
    </row>
    <row r="45" spans="1:12" s="12" customFormat="1" ht="27" customHeight="1" x14ac:dyDescent="0.2">
      <c r="A45" s="103">
        <v>329</v>
      </c>
      <c r="B45" s="107" t="s">
        <v>30</v>
      </c>
      <c r="C45" s="130">
        <f>SUM(C46:C48)</f>
        <v>18270</v>
      </c>
      <c r="D45" s="215">
        <f>SUM(D46:D48)</f>
        <v>18270</v>
      </c>
      <c r="E45" s="130"/>
      <c r="F45" s="130"/>
      <c r="G45" s="130"/>
      <c r="H45" s="130"/>
      <c r="I45" s="130"/>
      <c r="J45" s="130"/>
      <c r="K45" s="130"/>
      <c r="L45" s="130"/>
    </row>
    <row r="46" spans="1:12" s="12" customFormat="1" ht="17.25" customHeight="1" x14ac:dyDescent="0.2">
      <c r="A46" s="105">
        <v>32922</v>
      </c>
      <c r="B46" s="106" t="s">
        <v>123</v>
      </c>
      <c r="C46" s="125">
        <v>8000</v>
      </c>
      <c r="D46" s="213">
        <v>8000</v>
      </c>
      <c r="E46" s="130"/>
      <c r="F46" s="130"/>
      <c r="G46" s="130"/>
      <c r="H46" s="130"/>
      <c r="I46" s="130"/>
      <c r="J46" s="130"/>
      <c r="K46" s="130"/>
      <c r="L46" s="130"/>
    </row>
    <row r="47" spans="1:12" s="121" customFormat="1" ht="12.75" customHeight="1" x14ac:dyDescent="0.2">
      <c r="A47" s="105">
        <v>3294</v>
      </c>
      <c r="B47" s="106" t="s">
        <v>88</v>
      </c>
      <c r="C47" s="125">
        <v>3000</v>
      </c>
      <c r="D47" s="213">
        <v>3000</v>
      </c>
      <c r="E47" s="125"/>
      <c r="F47" s="125"/>
      <c r="G47" s="125"/>
      <c r="H47" s="125"/>
      <c r="I47" s="125"/>
      <c r="J47" s="125"/>
      <c r="K47" s="125"/>
      <c r="L47" s="125"/>
    </row>
    <row r="48" spans="1:12" s="121" customFormat="1" ht="12.75" customHeight="1" x14ac:dyDescent="0.2">
      <c r="A48" s="105">
        <v>3299</v>
      </c>
      <c r="B48" s="106" t="s">
        <v>30</v>
      </c>
      <c r="C48" s="125">
        <v>7270</v>
      </c>
      <c r="D48" s="213">
        <v>7270</v>
      </c>
      <c r="E48" s="125"/>
      <c r="F48" s="125"/>
      <c r="G48" s="125"/>
      <c r="H48" s="125"/>
      <c r="I48" s="125"/>
      <c r="J48" s="125"/>
      <c r="K48" s="125"/>
      <c r="L48" s="125"/>
    </row>
    <row r="49" spans="1:12" s="12" customFormat="1" ht="24" customHeight="1" x14ac:dyDescent="0.2">
      <c r="A49" s="103">
        <v>34</v>
      </c>
      <c r="B49" s="107" t="s">
        <v>94</v>
      </c>
      <c r="C49" s="130">
        <f>SUM(C50)</f>
        <v>10100</v>
      </c>
      <c r="D49" s="215">
        <f>SUM(D50)</f>
        <v>10100</v>
      </c>
      <c r="E49" s="130"/>
      <c r="F49" s="130"/>
      <c r="G49" s="130"/>
      <c r="H49" s="130"/>
      <c r="I49" s="130"/>
      <c r="J49" s="130"/>
      <c r="K49" s="130">
        <v>10100</v>
      </c>
      <c r="L49" s="130">
        <v>10100</v>
      </c>
    </row>
    <row r="50" spans="1:12" s="12" customFormat="1" ht="22.5" customHeight="1" x14ac:dyDescent="0.2">
      <c r="A50" s="103">
        <v>343</v>
      </c>
      <c r="B50" s="107" t="s">
        <v>31</v>
      </c>
      <c r="C50" s="130">
        <f>SUM(C51)</f>
        <v>10100</v>
      </c>
      <c r="D50" s="215">
        <f>SUM(D51)</f>
        <v>10100</v>
      </c>
      <c r="E50" s="130"/>
      <c r="F50" s="130"/>
      <c r="G50" s="130"/>
      <c r="H50" s="130"/>
      <c r="I50" s="130"/>
      <c r="J50" s="130"/>
      <c r="K50" s="130"/>
      <c r="L50" s="130"/>
    </row>
    <row r="51" spans="1:12" s="121" customFormat="1" ht="25.5" x14ac:dyDescent="0.2">
      <c r="A51" s="105">
        <v>3431</v>
      </c>
      <c r="B51" s="106" t="s">
        <v>95</v>
      </c>
      <c r="C51" s="125">
        <v>10100</v>
      </c>
      <c r="D51" s="213">
        <v>10100</v>
      </c>
      <c r="E51" s="125"/>
      <c r="F51" s="125"/>
      <c r="G51" s="125"/>
      <c r="H51" s="125"/>
      <c r="I51" s="125"/>
      <c r="J51" s="125"/>
      <c r="K51" s="125"/>
      <c r="L51" s="125"/>
    </row>
    <row r="52" spans="1:12" s="12" customFormat="1" ht="25.5" x14ac:dyDescent="0.2">
      <c r="A52" s="103">
        <v>37</v>
      </c>
      <c r="B52" s="107" t="s">
        <v>96</v>
      </c>
      <c r="C52" s="130">
        <f>SUM(C53)</f>
        <v>200000</v>
      </c>
      <c r="D52" s="215">
        <f>SUM(D53)</f>
        <v>200000</v>
      </c>
      <c r="E52" s="130"/>
      <c r="F52" s="130"/>
      <c r="G52" s="130"/>
      <c r="H52" s="130"/>
      <c r="I52" s="130"/>
      <c r="J52" s="130"/>
      <c r="K52" s="130">
        <v>390000</v>
      </c>
      <c r="L52" s="130">
        <v>390000</v>
      </c>
    </row>
    <row r="53" spans="1:12" s="12" customFormat="1" ht="25.5" x14ac:dyDescent="0.2">
      <c r="A53" s="103">
        <v>372</v>
      </c>
      <c r="B53" s="107" t="s">
        <v>97</v>
      </c>
      <c r="C53" s="130">
        <f>SUM(C54)</f>
        <v>200000</v>
      </c>
      <c r="D53" s="215">
        <f>SUM(D54)</f>
        <v>200000</v>
      </c>
      <c r="E53" s="130"/>
      <c r="F53" s="130"/>
      <c r="G53" s="130"/>
      <c r="H53" s="130"/>
      <c r="I53" s="130"/>
      <c r="J53" s="130"/>
      <c r="K53" s="130"/>
      <c r="L53" s="130"/>
    </row>
    <row r="54" spans="1:12" s="121" customFormat="1" ht="25.5" x14ac:dyDescent="0.2">
      <c r="A54" s="105">
        <v>3722</v>
      </c>
      <c r="B54" s="106" t="s">
        <v>98</v>
      </c>
      <c r="C54" s="125">
        <v>200000</v>
      </c>
      <c r="D54" s="213">
        <v>200000</v>
      </c>
      <c r="E54" s="125"/>
      <c r="F54" s="125"/>
      <c r="G54" s="125"/>
      <c r="H54" s="125"/>
      <c r="I54" s="125"/>
      <c r="J54" s="125"/>
      <c r="K54" s="125"/>
      <c r="L54" s="125"/>
    </row>
    <row r="55" spans="1:12" x14ac:dyDescent="0.2">
      <c r="A55" s="103"/>
      <c r="B55" s="110"/>
      <c r="C55" s="126"/>
      <c r="D55" s="216"/>
      <c r="E55" s="127"/>
      <c r="F55" s="127"/>
      <c r="G55" s="127"/>
      <c r="H55" s="127"/>
      <c r="I55" s="127"/>
      <c r="J55" s="127"/>
      <c r="K55" s="127"/>
      <c r="L55" s="128"/>
    </row>
    <row r="56" spans="1:12" s="12" customFormat="1" ht="20.25" customHeight="1" x14ac:dyDescent="0.2">
      <c r="A56" s="153"/>
      <c r="B56" s="154" t="s">
        <v>41</v>
      </c>
      <c r="C56" s="159" t="s">
        <v>62</v>
      </c>
      <c r="D56" s="162"/>
      <c r="E56" s="162"/>
      <c r="F56" s="162"/>
      <c r="G56" s="162"/>
      <c r="H56" s="162"/>
      <c r="I56" s="162"/>
      <c r="J56" s="162"/>
      <c r="K56" s="162"/>
      <c r="L56" s="163"/>
    </row>
    <row r="57" spans="1:12" s="12" customFormat="1" ht="24.75" customHeight="1" x14ac:dyDescent="0.2">
      <c r="A57" s="115">
        <v>3</v>
      </c>
      <c r="B57" s="116" t="s">
        <v>21</v>
      </c>
      <c r="C57" s="129">
        <f>SUM(C58+C66)</f>
        <v>274365.28000000003</v>
      </c>
      <c r="D57" s="129">
        <f>SUM(D58+D66)</f>
        <v>274365.28000000003</v>
      </c>
      <c r="E57" s="129"/>
      <c r="F57" s="129"/>
      <c r="G57" s="129"/>
      <c r="H57" s="129"/>
      <c r="I57" s="129"/>
      <c r="J57" s="129"/>
      <c r="K57" s="129">
        <f>SUM(K58+K66)</f>
        <v>220000</v>
      </c>
      <c r="L57" s="129">
        <f>SUM(L58+L66)</f>
        <v>220000</v>
      </c>
    </row>
    <row r="58" spans="1:12" s="12" customFormat="1" ht="23.25" customHeight="1" x14ac:dyDescent="0.2">
      <c r="A58" s="103">
        <v>31</v>
      </c>
      <c r="B58" s="107" t="s">
        <v>22</v>
      </c>
      <c r="C58" s="123">
        <f>SUM(C59+C61+C63)</f>
        <v>254365.28000000003</v>
      </c>
      <c r="D58" s="123">
        <f>SUM(D59+D61+D63)</f>
        <v>254365.28000000003</v>
      </c>
      <c r="E58" s="123"/>
      <c r="F58" s="123"/>
      <c r="G58" s="123"/>
      <c r="H58" s="123"/>
      <c r="I58" s="123"/>
      <c r="J58" s="123"/>
      <c r="K58" s="123">
        <v>200000</v>
      </c>
      <c r="L58" s="123">
        <v>200000</v>
      </c>
    </row>
    <row r="59" spans="1:12" s="12" customFormat="1" ht="21" customHeight="1" x14ac:dyDescent="0.2">
      <c r="A59" s="103">
        <v>311</v>
      </c>
      <c r="B59" s="107" t="s">
        <v>23</v>
      </c>
      <c r="C59" s="123">
        <f>SUM(C60)</f>
        <v>190747.92</v>
      </c>
      <c r="D59" s="123">
        <f>SUM(D60)</f>
        <v>190747.92</v>
      </c>
      <c r="E59" s="123"/>
      <c r="F59" s="123"/>
      <c r="G59" s="123"/>
      <c r="H59" s="123"/>
      <c r="I59" s="123"/>
      <c r="J59" s="123"/>
      <c r="K59" s="123"/>
      <c r="L59" s="123"/>
    </row>
    <row r="60" spans="1:12" s="121" customFormat="1" x14ac:dyDescent="0.2">
      <c r="A60" s="105">
        <v>3111</v>
      </c>
      <c r="B60" s="106" t="s">
        <v>69</v>
      </c>
      <c r="C60" s="124">
        <v>190747.92</v>
      </c>
      <c r="D60" s="124">
        <v>190747.92</v>
      </c>
      <c r="E60" s="124"/>
      <c r="F60" s="124"/>
      <c r="G60" s="124"/>
      <c r="H60" s="124"/>
      <c r="I60" s="124"/>
      <c r="J60" s="124"/>
      <c r="K60" s="124"/>
      <c r="L60" s="124"/>
    </row>
    <row r="61" spans="1:12" s="12" customFormat="1" ht="21.75" customHeight="1" x14ac:dyDescent="0.2">
      <c r="A61" s="103">
        <v>312</v>
      </c>
      <c r="B61" s="107" t="s">
        <v>24</v>
      </c>
      <c r="C61" s="123">
        <f>SUM(C62)</f>
        <v>22000</v>
      </c>
      <c r="D61" s="123">
        <f>SUM(D62)</f>
        <v>22000</v>
      </c>
      <c r="E61" s="123"/>
      <c r="F61" s="123"/>
      <c r="G61" s="123"/>
      <c r="H61" s="123"/>
      <c r="I61" s="123"/>
      <c r="J61" s="123"/>
      <c r="K61" s="123"/>
      <c r="L61" s="123"/>
    </row>
    <row r="62" spans="1:12" s="121" customFormat="1" x14ac:dyDescent="0.2">
      <c r="A62" s="105">
        <v>3121</v>
      </c>
      <c r="B62" s="106" t="s">
        <v>24</v>
      </c>
      <c r="C62" s="124">
        <v>22000</v>
      </c>
      <c r="D62" s="124">
        <v>22000</v>
      </c>
      <c r="E62" s="124"/>
      <c r="F62" s="124"/>
      <c r="G62" s="124"/>
      <c r="H62" s="124"/>
      <c r="I62" s="124"/>
      <c r="J62" s="124"/>
      <c r="K62" s="124"/>
      <c r="L62" s="124"/>
    </row>
    <row r="63" spans="1:12" s="12" customFormat="1" ht="23.25" customHeight="1" x14ac:dyDescent="0.2">
      <c r="A63" s="103">
        <v>313</v>
      </c>
      <c r="B63" s="107" t="s">
        <v>25</v>
      </c>
      <c r="C63" s="123">
        <f>SUM(C64:C65)</f>
        <v>41617.360000000001</v>
      </c>
      <c r="D63" s="123">
        <f>SUM(D64:D65)</f>
        <v>41617.360000000001</v>
      </c>
      <c r="E63" s="123"/>
      <c r="F63" s="123"/>
      <c r="G63" s="123"/>
      <c r="H63" s="123"/>
      <c r="I63" s="123"/>
      <c r="J63" s="123"/>
      <c r="K63" s="123"/>
      <c r="L63" s="123"/>
    </row>
    <row r="64" spans="1:12" s="121" customFormat="1" ht="25.5" x14ac:dyDescent="0.2">
      <c r="A64" s="105">
        <v>3132</v>
      </c>
      <c r="B64" s="106" t="s">
        <v>89</v>
      </c>
      <c r="C64" s="124">
        <v>41617.360000000001</v>
      </c>
      <c r="D64" s="124">
        <v>41617.360000000001</v>
      </c>
      <c r="E64" s="124"/>
      <c r="F64" s="124"/>
      <c r="G64" s="124"/>
      <c r="H64" s="124"/>
      <c r="I64" s="124"/>
      <c r="J64" s="124"/>
      <c r="K64" s="124"/>
      <c r="L64" s="124"/>
    </row>
    <row r="65" spans="1:12" s="121" customFormat="1" ht="25.5" x14ac:dyDescent="0.2">
      <c r="A65" s="105">
        <v>3133</v>
      </c>
      <c r="B65" s="106" t="s">
        <v>90</v>
      </c>
      <c r="C65" s="124">
        <v>0</v>
      </c>
      <c r="D65" s="124">
        <v>0</v>
      </c>
      <c r="E65" s="124"/>
      <c r="F65" s="124"/>
      <c r="G65" s="124"/>
      <c r="H65" s="124"/>
      <c r="I65" s="124"/>
      <c r="J65" s="124"/>
      <c r="K65" s="124"/>
      <c r="L65" s="124"/>
    </row>
    <row r="66" spans="1:12" s="12" customFormat="1" ht="21" customHeight="1" x14ac:dyDescent="0.2">
      <c r="A66" s="103">
        <v>32</v>
      </c>
      <c r="B66" s="107" t="s">
        <v>26</v>
      </c>
      <c r="C66" s="123">
        <f>SUM(C67)</f>
        <v>20000</v>
      </c>
      <c r="D66" s="123">
        <f>SUM(D67)</f>
        <v>20000</v>
      </c>
      <c r="E66" s="123"/>
      <c r="F66" s="123"/>
      <c r="G66" s="123"/>
      <c r="H66" s="123"/>
      <c r="I66" s="123"/>
      <c r="J66" s="123"/>
      <c r="K66" s="123">
        <v>20000</v>
      </c>
      <c r="L66" s="123">
        <v>20000</v>
      </c>
    </row>
    <row r="67" spans="1:12" s="12" customFormat="1" ht="21" customHeight="1" x14ac:dyDescent="0.2">
      <c r="A67" s="103">
        <v>321</v>
      </c>
      <c r="B67" s="107" t="s">
        <v>27</v>
      </c>
      <c r="C67" s="123">
        <f>SUM(C68+C69)</f>
        <v>20000</v>
      </c>
      <c r="D67" s="123">
        <f>SUM(D68+D69)</f>
        <v>20000</v>
      </c>
      <c r="E67" s="123"/>
      <c r="F67" s="123"/>
      <c r="G67" s="123"/>
      <c r="H67" s="123"/>
      <c r="I67" s="123"/>
      <c r="J67" s="123"/>
      <c r="K67" s="123"/>
      <c r="L67" s="123"/>
    </row>
    <row r="68" spans="1:12" s="12" customFormat="1" ht="21" customHeight="1" x14ac:dyDescent="0.2">
      <c r="A68" s="105">
        <v>3211</v>
      </c>
      <c r="B68" s="106" t="s">
        <v>75</v>
      </c>
      <c r="C68" s="124">
        <v>1000</v>
      </c>
      <c r="D68" s="124">
        <v>1000</v>
      </c>
      <c r="E68" s="123"/>
      <c r="F68" s="123"/>
      <c r="G68" s="123"/>
      <c r="H68" s="123"/>
      <c r="I68" s="123"/>
      <c r="J68" s="123"/>
      <c r="K68" s="123"/>
      <c r="L68" s="123"/>
    </row>
    <row r="69" spans="1:12" s="12" customFormat="1" ht="13.5" customHeight="1" x14ac:dyDescent="0.2">
      <c r="A69" s="105">
        <v>3212</v>
      </c>
      <c r="B69" s="106" t="s">
        <v>74</v>
      </c>
      <c r="C69" s="124">
        <v>19000</v>
      </c>
      <c r="D69" s="124">
        <v>19000</v>
      </c>
      <c r="E69" s="123"/>
      <c r="F69" s="123"/>
      <c r="G69" s="123"/>
      <c r="H69" s="123"/>
      <c r="I69" s="123"/>
      <c r="J69" s="123"/>
      <c r="K69" s="123"/>
      <c r="L69" s="123"/>
    </row>
    <row r="70" spans="1:12" x14ac:dyDescent="0.2">
      <c r="A70" s="103"/>
      <c r="B70" s="110"/>
      <c r="C70" s="126"/>
      <c r="D70" s="127"/>
      <c r="E70" s="127"/>
      <c r="F70" s="127"/>
      <c r="G70" s="127"/>
      <c r="H70" s="127"/>
      <c r="I70" s="127"/>
      <c r="J70" s="127"/>
      <c r="K70" s="127"/>
      <c r="L70" s="128"/>
    </row>
    <row r="71" spans="1:12" s="12" customFormat="1" ht="21.75" customHeight="1" x14ac:dyDescent="0.2">
      <c r="A71" s="153"/>
      <c r="B71" s="154" t="s">
        <v>41</v>
      </c>
      <c r="C71" s="159" t="s">
        <v>63</v>
      </c>
      <c r="D71" s="162"/>
      <c r="E71" s="162"/>
      <c r="F71" s="162"/>
      <c r="G71" s="162"/>
      <c r="H71" s="162"/>
      <c r="I71" s="162"/>
      <c r="J71" s="162"/>
      <c r="K71" s="162"/>
      <c r="L71" s="163"/>
    </row>
    <row r="72" spans="1:12" s="12" customFormat="1" ht="24.75" customHeight="1" x14ac:dyDescent="0.2">
      <c r="A72" s="115">
        <v>3</v>
      </c>
      <c r="B72" s="116" t="s">
        <v>21</v>
      </c>
      <c r="C72" s="129">
        <f>SUM(C73)</f>
        <v>42780</v>
      </c>
      <c r="D72" s="129"/>
      <c r="E72" s="129"/>
      <c r="F72" s="129"/>
      <c r="G72" s="129">
        <f>SUM(G73)</f>
        <v>42780</v>
      </c>
      <c r="H72" s="129"/>
      <c r="I72" s="129"/>
      <c r="J72" s="129"/>
      <c r="K72" s="129">
        <f>SUM(K73)</f>
        <v>42780</v>
      </c>
      <c r="L72" s="129">
        <f>SUM(L73)</f>
        <v>42780</v>
      </c>
    </row>
    <row r="73" spans="1:12" s="12" customFormat="1" x14ac:dyDescent="0.2">
      <c r="A73" s="103">
        <v>31</v>
      </c>
      <c r="B73" s="107" t="s">
        <v>22</v>
      </c>
      <c r="C73" s="123">
        <f>SUM(C74+C76+C78)</f>
        <v>42780</v>
      </c>
      <c r="D73" s="123"/>
      <c r="E73" s="123"/>
      <c r="F73" s="123"/>
      <c r="G73" s="123">
        <f>SUM(G74+G76+G78)</f>
        <v>42780</v>
      </c>
      <c r="H73" s="123"/>
      <c r="I73" s="123"/>
      <c r="J73" s="123"/>
      <c r="K73" s="123">
        <v>42780</v>
      </c>
      <c r="L73" s="123">
        <v>42780</v>
      </c>
    </row>
    <row r="74" spans="1:12" s="12" customFormat="1" ht="22.5" customHeight="1" x14ac:dyDescent="0.2">
      <c r="A74" s="103">
        <v>311</v>
      </c>
      <c r="B74" s="107" t="s">
        <v>23</v>
      </c>
      <c r="C74" s="123">
        <f>SUM(C75)</f>
        <v>34500</v>
      </c>
      <c r="D74" s="123"/>
      <c r="E74" s="123"/>
      <c r="F74" s="123"/>
      <c r="G74" s="123">
        <f>SUM(G75)</f>
        <v>34500</v>
      </c>
      <c r="H74" s="123"/>
      <c r="I74" s="123"/>
      <c r="J74" s="123"/>
      <c r="K74" s="123"/>
      <c r="L74" s="123"/>
    </row>
    <row r="75" spans="1:12" s="121" customFormat="1" x14ac:dyDescent="0.2">
      <c r="A75" s="105">
        <v>3111</v>
      </c>
      <c r="B75" s="106" t="s">
        <v>69</v>
      </c>
      <c r="C75" s="124">
        <v>34500</v>
      </c>
      <c r="D75" s="124"/>
      <c r="E75" s="124"/>
      <c r="F75" s="124"/>
      <c r="G75" s="124">
        <v>34500</v>
      </c>
      <c r="H75" s="124"/>
      <c r="I75" s="124"/>
      <c r="J75" s="124"/>
      <c r="K75" s="124"/>
      <c r="L75" s="124"/>
    </row>
    <row r="76" spans="1:12" s="12" customFormat="1" ht="23.25" customHeight="1" x14ac:dyDescent="0.2">
      <c r="A76" s="103">
        <v>312</v>
      </c>
      <c r="B76" s="107" t="s">
        <v>24</v>
      </c>
      <c r="C76" s="123">
        <f>SUM(C77)</f>
        <v>2500</v>
      </c>
      <c r="D76" s="123"/>
      <c r="E76" s="123"/>
      <c r="F76" s="123"/>
      <c r="G76" s="123">
        <f>SUM(G77)</f>
        <v>2500</v>
      </c>
      <c r="H76" s="123"/>
      <c r="I76" s="123"/>
      <c r="J76" s="123"/>
      <c r="K76" s="123"/>
      <c r="L76" s="123"/>
    </row>
    <row r="77" spans="1:12" s="121" customFormat="1" x14ac:dyDescent="0.2">
      <c r="A77" s="105">
        <v>3121</v>
      </c>
      <c r="B77" s="106" t="s">
        <v>24</v>
      </c>
      <c r="C77" s="124">
        <v>2500</v>
      </c>
      <c r="D77" s="124"/>
      <c r="E77" s="124"/>
      <c r="F77" s="124"/>
      <c r="G77" s="124">
        <v>2500</v>
      </c>
      <c r="H77" s="124"/>
      <c r="I77" s="124"/>
      <c r="J77" s="124"/>
      <c r="K77" s="124"/>
      <c r="L77" s="124"/>
    </row>
    <row r="78" spans="1:12" s="12" customFormat="1" ht="21" customHeight="1" x14ac:dyDescent="0.2">
      <c r="A78" s="103">
        <v>313</v>
      </c>
      <c r="B78" s="107" t="s">
        <v>25</v>
      </c>
      <c r="C78" s="123">
        <f>SUM(C79:C80)</f>
        <v>5780</v>
      </c>
      <c r="D78" s="123"/>
      <c r="E78" s="123"/>
      <c r="F78" s="123"/>
      <c r="G78" s="123">
        <f>SUM(G79:G80)</f>
        <v>5780</v>
      </c>
      <c r="H78" s="123"/>
      <c r="I78" s="123"/>
      <c r="J78" s="123"/>
      <c r="K78" s="123"/>
      <c r="L78" s="123"/>
    </row>
    <row r="79" spans="1:12" s="121" customFormat="1" ht="25.5" x14ac:dyDescent="0.2">
      <c r="A79" s="105">
        <v>3132</v>
      </c>
      <c r="B79" s="106" t="s">
        <v>89</v>
      </c>
      <c r="C79" s="124">
        <v>5200</v>
      </c>
      <c r="D79" s="124"/>
      <c r="E79" s="124"/>
      <c r="F79" s="124"/>
      <c r="G79" s="124">
        <v>5200</v>
      </c>
      <c r="H79" s="124"/>
      <c r="I79" s="124"/>
      <c r="J79" s="124"/>
      <c r="K79" s="124"/>
      <c r="L79" s="124"/>
    </row>
    <row r="80" spans="1:12" ht="25.5" x14ac:dyDescent="0.2">
      <c r="A80" s="105">
        <v>3133</v>
      </c>
      <c r="B80" s="106" t="s">
        <v>90</v>
      </c>
      <c r="C80" s="124">
        <v>580</v>
      </c>
      <c r="D80" s="124"/>
      <c r="E80" s="124"/>
      <c r="F80" s="124"/>
      <c r="G80" s="124">
        <v>580</v>
      </c>
      <c r="H80" s="124"/>
      <c r="I80" s="124"/>
      <c r="J80" s="124"/>
      <c r="K80" s="124"/>
      <c r="L80" s="124"/>
    </row>
    <row r="81" spans="1:12" x14ac:dyDescent="0.2">
      <c r="A81" s="103"/>
      <c r="B81" s="110"/>
      <c r="C81" s="126"/>
      <c r="D81" s="127"/>
      <c r="E81" s="127"/>
      <c r="F81" s="127"/>
      <c r="G81" s="127"/>
      <c r="H81" s="127"/>
      <c r="I81" s="127"/>
      <c r="J81" s="127"/>
      <c r="K81" s="127"/>
      <c r="L81" s="128"/>
    </row>
    <row r="82" spans="1:12" s="12" customFormat="1" ht="21" customHeight="1" x14ac:dyDescent="0.2">
      <c r="A82" s="153"/>
      <c r="B82" s="154" t="s">
        <v>41</v>
      </c>
      <c r="C82" s="159" t="s">
        <v>124</v>
      </c>
      <c r="D82" s="162"/>
      <c r="E82" s="162"/>
      <c r="F82" s="162"/>
      <c r="G82" s="162"/>
      <c r="H82" s="162"/>
      <c r="I82" s="162"/>
      <c r="J82" s="162"/>
      <c r="K82" s="162"/>
      <c r="L82" s="163"/>
    </row>
    <row r="83" spans="1:12" s="12" customFormat="1" ht="26.25" customHeight="1" x14ac:dyDescent="0.2">
      <c r="A83" s="115">
        <v>3</v>
      </c>
      <c r="B83" s="116" t="s">
        <v>21</v>
      </c>
      <c r="C83" s="129">
        <f>SUM(C84)</f>
        <v>5000</v>
      </c>
      <c r="D83" s="129"/>
      <c r="E83" s="129"/>
      <c r="F83" s="129">
        <f>SUM(F84)</f>
        <v>5000</v>
      </c>
      <c r="G83" s="129"/>
      <c r="H83" s="129"/>
      <c r="I83" s="129"/>
      <c r="J83" s="129"/>
      <c r="K83" s="129">
        <v>5000</v>
      </c>
      <c r="L83" s="129">
        <v>5000</v>
      </c>
    </row>
    <row r="84" spans="1:12" s="12" customFormat="1" ht="21.75" customHeight="1" x14ac:dyDescent="0.2">
      <c r="A84" s="103">
        <v>32</v>
      </c>
      <c r="B84" s="107" t="s">
        <v>26</v>
      </c>
      <c r="C84" s="123">
        <f>SUM(C85)</f>
        <v>5000</v>
      </c>
      <c r="D84" s="123"/>
      <c r="E84" s="123"/>
      <c r="F84" s="123">
        <f>SUM(F85)</f>
        <v>5000</v>
      </c>
      <c r="G84" s="123"/>
      <c r="H84" s="123"/>
      <c r="I84" s="123"/>
      <c r="J84" s="123"/>
      <c r="K84" s="123">
        <v>5000</v>
      </c>
      <c r="L84" s="123">
        <v>5000</v>
      </c>
    </row>
    <row r="85" spans="1:12" s="12" customFormat="1" ht="21.75" customHeight="1" x14ac:dyDescent="0.2">
      <c r="A85" s="103">
        <v>322</v>
      </c>
      <c r="B85" s="107" t="s">
        <v>28</v>
      </c>
      <c r="C85" s="123">
        <f>SUM(C86)</f>
        <v>5000</v>
      </c>
      <c r="D85" s="123"/>
      <c r="E85" s="123"/>
      <c r="F85" s="123">
        <f>SUM(F86)</f>
        <v>5000</v>
      </c>
      <c r="G85" s="123"/>
      <c r="H85" s="123"/>
      <c r="I85" s="123"/>
      <c r="J85" s="123"/>
      <c r="K85" s="123"/>
      <c r="L85" s="123"/>
    </row>
    <row r="86" spans="1:12" ht="25.5" x14ac:dyDescent="0.2">
      <c r="A86" s="105">
        <v>3221</v>
      </c>
      <c r="B86" s="106" t="s">
        <v>77</v>
      </c>
      <c r="C86" s="125">
        <v>5000</v>
      </c>
      <c r="D86" s="125"/>
      <c r="E86" s="125"/>
      <c r="F86" s="125">
        <v>5000</v>
      </c>
      <c r="G86" s="125"/>
      <c r="H86" s="125"/>
      <c r="I86" s="125"/>
      <c r="J86" s="125"/>
      <c r="K86" s="125"/>
      <c r="L86" s="125"/>
    </row>
    <row r="87" spans="1:12" s="12" customFormat="1" x14ac:dyDescent="0.2">
      <c r="A87" s="105"/>
      <c r="B87" s="110"/>
      <c r="C87" s="134"/>
      <c r="D87" s="135"/>
      <c r="E87" s="135"/>
      <c r="F87" s="135"/>
      <c r="G87" s="135"/>
      <c r="H87" s="135"/>
      <c r="I87" s="135"/>
      <c r="J87" s="135"/>
      <c r="K87" s="135"/>
      <c r="L87" s="136"/>
    </row>
    <row r="88" spans="1:12" ht="18.75" customHeight="1" x14ac:dyDescent="0.2">
      <c r="A88" s="153"/>
      <c r="B88" s="154" t="s">
        <v>41</v>
      </c>
      <c r="C88" s="159" t="s">
        <v>64</v>
      </c>
      <c r="D88" s="162"/>
      <c r="E88" s="162"/>
      <c r="F88" s="162"/>
      <c r="G88" s="162"/>
      <c r="H88" s="162"/>
      <c r="I88" s="162"/>
      <c r="J88" s="162"/>
      <c r="K88" s="162"/>
      <c r="L88" s="163"/>
    </row>
    <row r="89" spans="1:12" ht="30.75" customHeight="1" x14ac:dyDescent="0.2">
      <c r="A89" s="115">
        <v>3</v>
      </c>
      <c r="B89" s="116" t="s">
        <v>21</v>
      </c>
      <c r="C89" s="129">
        <f>SUM(C90)</f>
        <v>3500</v>
      </c>
      <c r="D89" s="129"/>
      <c r="E89" s="129"/>
      <c r="F89" s="129">
        <f>SUM(F90)</f>
        <v>3500</v>
      </c>
      <c r="G89" s="129"/>
      <c r="H89" s="129"/>
      <c r="I89" s="129"/>
      <c r="J89" s="129"/>
      <c r="K89" s="129">
        <f>SUM(K90)</f>
        <v>3500</v>
      </c>
      <c r="L89" s="129">
        <f>SUM(L90)</f>
        <v>3500</v>
      </c>
    </row>
    <row r="90" spans="1:12" ht="25.5" customHeight="1" x14ac:dyDescent="0.2">
      <c r="A90" s="103">
        <v>32</v>
      </c>
      <c r="B90" s="107" t="s">
        <v>26</v>
      </c>
      <c r="C90" s="123">
        <f>SUM(C91)</f>
        <v>3500</v>
      </c>
      <c r="D90" s="123"/>
      <c r="E90" s="123"/>
      <c r="F90" s="123">
        <f>SUM(F91)</f>
        <v>3500</v>
      </c>
      <c r="G90" s="123"/>
      <c r="H90" s="123"/>
      <c r="I90" s="123"/>
      <c r="J90" s="123"/>
      <c r="K90" s="123">
        <v>3500</v>
      </c>
      <c r="L90" s="123">
        <v>3500</v>
      </c>
    </row>
    <row r="91" spans="1:12" s="12" customFormat="1" ht="23.25" customHeight="1" x14ac:dyDescent="0.2">
      <c r="A91" s="103">
        <v>322</v>
      </c>
      <c r="B91" s="107" t="s">
        <v>28</v>
      </c>
      <c r="C91" s="123">
        <f>SUM(C92)</f>
        <v>3500</v>
      </c>
      <c r="D91" s="123"/>
      <c r="E91" s="123"/>
      <c r="F91" s="123">
        <f>SUM(F92)</f>
        <v>3500</v>
      </c>
      <c r="G91" s="123"/>
      <c r="H91" s="123"/>
      <c r="I91" s="123"/>
      <c r="J91" s="123"/>
      <c r="K91" s="123"/>
      <c r="L91" s="123"/>
    </row>
    <row r="92" spans="1:12" s="12" customFormat="1" x14ac:dyDescent="0.2">
      <c r="A92" s="105">
        <v>3222</v>
      </c>
      <c r="B92" s="106" t="s">
        <v>99</v>
      </c>
      <c r="C92" s="124">
        <v>3500</v>
      </c>
      <c r="D92" s="124"/>
      <c r="E92" s="124"/>
      <c r="F92" s="124">
        <v>3500</v>
      </c>
      <c r="G92" s="124"/>
      <c r="H92" s="124"/>
      <c r="I92" s="124"/>
      <c r="J92" s="124"/>
      <c r="K92" s="124"/>
      <c r="L92" s="124"/>
    </row>
    <row r="93" spans="1:12" x14ac:dyDescent="0.2">
      <c r="A93" s="105"/>
      <c r="B93" s="110"/>
      <c r="C93" s="134"/>
      <c r="D93" s="135"/>
      <c r="E93" s="135"/>
      <c r="F93" s="135"/>
      <c r="G93" s="135"/>
      <c r="H93" s="135"/>
      <c r="I93" s="135"/>
      <c r="J93" s="135"/>
      <c r="K93" s="135"/>
      <c r="L93" s="136"/>
    </row>
    <row r="94" spans="1:12" s="12" customFormat="1" ht="20.25" customHeight="1" x14ac:dyDescent="0.2">
      <c r="A94" s="153"/>
      <c r="B94" s="154" t="s">
        <v>41</v>
      </c>
      <c r="C94" s="158" t="s">
        <v>68</v>
      </c>
      <c r="D94" s="162"/>
      <c r="E94" s="162"/>
      <c r="F94" s="162"/>
      <c r="G94" s="162"/>
      <c r="H94" s="162"/>
      <c r="I94" s="162"/>
      <c r="J94" s="162"/>
      <c r="K94" s="162"/>
      <c r="L94" s="163"/>
    </row>
    <row r="95" spans="1:12" s="12" customFormat="1" ht="25.5" customHeight="1" x14ac:dyDescent="0.2">
      <c r="A95" s="115">
        <v>3</v>
      </c>
      <c r="B95" s="116" t="s">
        <v>21</v>
      </c>
      <c r="C95" s="137">
        <f>SUM(C96)</f>
        <v>1000</v>
      </c>
      <c r="D95" s="129"/>
      <c r="E95" s="129"/>
      <c r="F95" s="129">
        <f>SUM(F96)</f>
        <v>1000</v>
      </c>
      <c r="G95" s="129"/>
      <c r="H95" s="129"/>
      <c r="I95" s="129"/>
      <c r="J95" s="129"/>
      <c r="K95" s="129">
        <f>SUM(K96)</f>
        <v>1000</v>
      </c>
      <c r="L95" s="129">
        <f>SUM(L96)</f>
        <v>1000</v>
      </c>
    </row>
    <row r="96" spans="1:12" s="12" customFormat="1" ht="27" customHeight="1" x14ac:dyDescent="0.2">
      <c r="A96" s="103">
        <v>32</v>
      </c>
      <c r="B96" s="107" t="s">
        <v>26</v>
      </c>
      <c r="C96" s="123">
        <f>SUM(C97)</f>
        <v>1000</v>
      </c>
      <c r="D96" s="123"/>
      <c r="E96" s="123"/>
      <c r="F96" s="123">
        <f>SUM(F97)</f>
        <v>1000</v>
      </c>
      <c r="G96" s="123"/>
      <c r="H96" s="123"/>
      <c r="I96" s="123"/>
      <c r="J96" s="123"/>
      <c r="K96" s="123">
        <v>1000</v>
      </c>
      <c r="L96" s="123">
        <v>1000</v>
      </c>
    </row>
    <row r="97" spans="1:12" s="12" customFormat="1" ht="25.5" customHeight="1" x14ac:dyDescent="0.2">
      <c r="A97" s="103">
        <v>322</v>
      </c>
      <c r="B97" s="107" t="s">
        <v>28</v>
      </c>
      <c r="C97" s="123">
        <f>SUM(C98)</f>
        <v>1000</v>
      </c>
      <c r="D97" s="123"/>
      <c r="E97" s="123"/>
      <c r="F97" s="123">
        <f>SUM(F98)</f>
        <v>1000</v>
      </c>
      <c r="G97" s="123"/>
      <c r="H97" s="123"/>
      <c r="I97" s="123"/>
      <c r="J97" s="123"/>
      <c r="K97" s="123"/>
      <c r="L97" s="123"/>
    </row>
    <row r="98" spans="1:12" s="121" customFormat="1" x14ac:dyDescent="0.2">
      <c r="A98" s="105">
        <v>3222</v>
      </c>
      <c r="B98" s="106" t="s">
        <v>99</v>
      </c>
      <c r="C98" s="124">
        <v>1000</v>
      </c>
      <c r="D98" s="125"/>
      <c r="E98" s="125"/>
      <c r="F98" s="124">
        <v>1000</v>
      </c>
      <c r="G98" s="125"/>
      <c r="H98" s="125"/>
      <c r="I98" s="125"/>
      <c r="J98" s="125"/>
      <c r="K98" s="125"/>
      <c r="L98" s="125"/>
    </row>
    <row r="99" spans="1:12" s="208" customFormat="1" x14ac:dyDescent="0.2">
      <c r="A99" s="105"/>
      <c r="B99" s="110"/>
      <c r="C99" s="138"/>
      <c r="D99" s="131"/>
      <c r="E99" s="131"/>
      <c r="F99" s="131"/>
      <c r="G99" s="131"/>
      <c r="H99" s="131"/>
      <c r="I99" s="131"/>
      <c r="J99" s="131"/>
      <c r="K99" s="131"/>
      <c r="L99" s="132"/>
    </row>
    <row r="100" spans="1:12" s="208" customFormat="1" ht="21" customHeight="1" x14ac:dyDescent="0.2">
      <c r="A100" s="153"/>
      <c r="B100" s="154" t="s">
        <v>41</v>
      </c>
      <c r="C100" s="155" t="s">
        <v>67</v>
      </c>
      <c r="D100" s="156"/>
      <c r="E100" s="156"/>
      <c r="F100" s="156"/>
      <c r="G100" s="156"/>
      <c r="H100" s="156"/>
      <c r="I100" s="156"/>
      <c r="J100" s="156"/>
      <c r="K100" s="156"/>
      <c r="L100" s="157"/>
    </row>
    <row r="101" spans="1:12" s="208" customFormat="1" ht="24.75" customHeight="1" x14ac:dyDescent="0.2">
      <c r="A101" s="115">
        <v>3</v>
      </c>
      <c r="B101" s="116" t="s">
        <v>21</v>
      </c>
      <c r="C101" s="137">
        <f>SUM(C102)</f>
        <v>15800</v>
      </c>
      <c r="D101" s="129"/>
      <c r="E101" s="129"/>
      <c r="F101" s="129">
        <f>SUM(F102)</f>
        <v>15800</v>
      </c>
      <c r="G101" s="129"/>
      <c r="H101" s="129"/>
      <c r="I101" s="129"/>
      <c r="J101" s="129"/>
      <c r="K101" s="129">
        <v>15800</v>
      </c>
      <c r="L101" s="129">
        <v>15800</v>
      </c>
    </row>
    <row r="102" spans="1:12" s="208" customFormat="1" x14ac:dyDescent="0.2">
      <c r="A102" s="103">
        <v>32</v>
      </c>
      <c r="B102" s="107" t="s">
        <v>26</v>
      </c>
      <c r="C102" s="123">
        <f>SUM(C103)</f>
        <v>15800</v>
      </c>
      <c r="D102" s="123"/>
      <c r="E102" s="123"/>
      <c r="F102" s="123">
        <f>SUM(F103)</f>
        <v>15800</v>
      </c>
      <c r="G102" s="123"/>
      <c r="H102" s="123"/>
      <c r="I102" s="123"/>
      <c r="J102" s="123"/>
      <c r="K102" s="123">
        <v>15800</v>
      </c>
      <c r="L102" s="123">
        <v>15800</v>
      </c>
    </row>
    <row r="103" spans="1:12" s="208" customFormat="1" x14ac:dyDescent="0.2">
      <c r="A103" s="103">
        <v>329</v>
      </c>
      <c r="B103" s="107" t="s">
        <v>119</v>
      </c>
      <c r="C103" s="123">
        <f>SUM(C104)</f>
        <v>15800</v>
      </c>
      <c r="D103" s="123"/>
      <c r="E103" s="123"/>
      <c r="F103" s="123">
        <f>SUM(F104)</f>
        <v>15800</v>
      </c>
      <c r="G103" s="123"/>
      <c r="H103" s="123"/>
      <c r="I103" s="123"/>
      <c r="J103" s="123"/>
      <c r="K103" s="123"/>
      <c r="L103" s="123"/>
    </row>
    <row r="104" spans="1:12" s="208" customFormat="1" x14ac:dyDescent="0.2">
      <c r="A104" s="105">
        <v>3299</v>
      </c>
      <c r="B104" s="106" t="s">
        <v>119</v>
      </c>
      <c r="C104" s="124">
        <v>15800</v>
      </c>
      <c r="D104" s="125"/>
      <c r="E104" s="125"/>
      <c r="F104" s="124">
        <v>15800</v>
      </c>
      <c r="G104" s="125"/>
      <c r="H104" s="125"/>
      <c r="I104" s="125"/>
      <c r="J104" s="125"/>
      <c r="K104" s="125"/>
      <c r="L104" s="125"/>
    </row>
    <row r="105" spans="1:12" s="12" customFormat="1" x14ac:dyDescent="0.2">
      <c r="A105" s="105"/>
      <c r="B105" s="110"/>
      <c r="C105" s="134"/>
      <c r="D105" s="135"/>
      <c r="E105" s="135"/>
      <c r="F105" s="135"/>
      <c r="G105" s="135"/>
      <c r="H105" s="135"/>
      <c r="I105" s="135"/>
      <c r="J105" s="135"/>
      <c r="K105" s="135"/>
      <c r="L105" s="136"/>
    </row>
    <row r="106" spans="1:12" ht="21" customHeight="1" x14ac:dyDescent="0.2">
      <c r="A106" s="153"/>
      <c r="B106" s="154" t="s">
        <v>41</v>
      </c>
      <c r="C106" s="159" t="s">
        <v>66</v>
      </c>
      <c r="D106" s="160"/>
      <c r="E106" s="160"/>
      <c r="F106" s="160"/>
      <c r="G106" s="160"/>
      <c r="H106" s="160"/>
      <c r="I106" s="160"/>
      <c r="J106" s="160"/>
      <c r="K106" s="160"/>
      <c r="L106" s="161"/>
    </row>
    <row r="107" spans="1:12" ht="28.5" customHeight="1" x14ac:dyDescent="0.2">
      <c r="A107" s="115">
        <v>3</v>
      </c>
      <c r="B107" s="122" t="s">
        <v>21</v>
      </c>
      <c r="C107" s="137">
        <f>SUM(C108)</f>
        <v>286000</v>
      </c>
      <c r="D107" s="146"/>
      <c r="E107" s="146"/>
      <c r="F107" s="137">
        <f>SUM(F108)</f>
        <v>286000</v>
      </c>
      <c r="G107" s="146"/>
      <c r="H107" s="146"/>
      <c r="I107" s="146"/>
      <c r="J107" s="146"/>
      <c r="K107" s="137">
        <f>SUM(K108)</f>
        <v>286000</v>
      </c>
      <c r="L107" s="137">
        <f>SUM(L108)</f>
        <v>286000</v>
      </c>
    </row>
    <row r="108" spans="1:12" ht="22.5" customHeight="1" x14ac:dyDescent="0.2">
      <c r="A108" s="103">
        <v>32</v>
      </c>
      <c r="B108" s="107" t="s">
        <v>26</v>
      </c>
      <c r="C108" s="147">
        <f>SUM(C109+C116+C120)</f>
        <v>286000</v>
      </c>
      <c r="D108" s="133"/>
      <c r="E108" s="133"/>
      <c r="F108" s="147">
        <f>SUM(F109+F116+F120)</f>
        <v>286000</v>
      </c>
      <c r="G108" s="133"/>
      <c r="H108" s="133"/>
      <c r="I108" s="133"/>
      <c r="J108" s="133"/>
      <c r="K108" s="147">
        <v>286000</v>
      </c>
      <c r="L108" s="147">
        <v>286000</v>
      </c>
    </row>
    <row r="109" spans="1:12" s="12" customFormat="1" ht="23.25" customHeight="1" x14ac:dyDescent="0.2">
      <c r="A109" s="103">
        <v>322</v>
      </c>
      <c r="B109" s="107" t="s">
        <v>28</v>
      </c>
      <c r="C109" s="123">
        <f>SUM(C110:C115)</f>
        <v>281620</v>
      </c>
      <c r="D109" s="123"/>
      <c r="E109" s="123"/>
      <c r="F109" s="123">
        <f>SUM(F110:F115)</f>
        <v>281620</v>
      </c>
      <c r="G109" s="123"/>
      <c r="H109" s="123"/>
      <c r="I109" s="123"/>
      <c r="J109" s="123"/>
      <c r="K109" s="123"/>
      <c r="L109" s="123"/>
    </row>
    <row r="110" spans="1:12" s="121" customFormat="1" ht="25.5" x14ac:dyDescent="0.2">
      <c r="A110" s="105">
        <v>3221</v>
      </c>
      <c r="B110" s="106" t="s">
        <v>77</v>
      </c>
      <c r="C110" s="124">
        <v>4850</v>
      </c>
      <c r="D110" s="124"/>
      <c r="E110" s="124"/>
      <c r="F110" s="124">
        <v>4850</v>
      </c>
      <c r="G110" s="124"/>
      <c r="H110" s="124"/>
      <c r="I110" s="124"/>
      <c r="J110" s="124"/>
      <c r="K110" s="124"/>
      <c r="L110" s="124"/>
    </row>
    <row r="111" spans="1:12" s="121" customFormat="1" x14ac:dyDescent="0.2">
      <c r="A111" s="105">
        <v>3222</v>
      </c>
      <c r="B111" s="106" t="s">
        <v>99</v>
      </c>
      <c r="C111" s="124">
        <v>270295</v>
      </c>
      <c r="D111" s="124"/>
      <c r="E111" s="124"/>
      <c r="F111" s="124">
        <v>270295</v>
      </c>
      <c r="G111" s="124"/>
      <c r="H111" s="124"/>
      <c r="I111" s="124"/>
      <c r="J111" s="124"/>
      <c r="K111" s="124"/>
      <c r="L111" s="124"/>
    </row>
    <row r="112" spans="1:12" s="121" customFormat="1" x14ac:dyDescent="0.2">
      <c r="A112" s="105">
        <v>3223</v>
      </c>
      <c r="B112" s="106" t="s">
        <v>78</v>
      </c>
      <c r="C112" s="124">
        <v>400</v>
      </c>
      <c r="D112" s="124"/>
      <c r="E112" s="124"/>
      <c r="F112" s="124">
        <v>400</v>
      </c>
      <c r="G112" s="124"/>
      <c r="H112" s="124"/>
      <c r="I112" s="124"/>
      <c r="J112" s="124"/>
      <c r="K112" s="124"/>
      <c r="L112" s="124"/>
    </row>
    <row r="113" spans="1:12" s="121" customFormat="1" ht="25.5" x14ac:dyDescent="0.2">
      <c r="A113" s="105">
        <v>3224</v>
      </c>
      <c r="B113" s="106" t="s">
        <v>102</v>
      </c>
      <c r="C113" s="124">
        <v>775</v>
      </c>
      <c r="D113" s="124"/>
      <c r="E113" s="124"/>
      <c r="F113" s="124">
        <v>775</v>
      </c>
      <c r="G113" s="124"/>
      <c r="H113" s="124"/>
      <c r="I113" s="124"/>
      <c r="J113" s="124"/>
      <c r="K113" s="124"/>
      <c r="L113" s="124"/>
    </row>
    <row r="114" spans="1:12" s="121" customFormat="1" x14ac:dyDescent="0.2">
      <c r="A114" s="105">
        <v>3225</v>
      </c>
      <c r="B114" s="106" t="s">
        <v>100</v>
      </c>
      <c r="C114" s="124">
        <v>2500</v>
      </c>
      <c r="D114" s="124"/>
      <c r="E114" s="124"/>
      <c r="F114" s="124">
        <v>2500</v>
      </c>
      <c r="G114" s="124"/>
      <c r="H114" s="124"/>
      <c r="I114" s="124"/>
      <c r="J114" s="124"/>
      <c r="K114" s="124"/>
      <c r="L114" s="124"/>
    </row>
    <row r="115" spans="1:12" s="121" customFormat="1" ht="25.5" x14ac:dyDescent="0.2">
      <c r="A115" s="105">
        <v>3227</v>
      </c>
      <c r="B115" s="106" t="s">
        <v>101</v>
      </c>
      <c r="C115" s="124">
        <v>2800</v>
      </c>
      <c r="D115" s="124"/>
      <c r="E115" s="124"/>
      <c r="F115" s="124">
        <v>2800</v>
      </c>
      <c r="G115" s="124"/>
      <c r="H115" s="124"/>
      <c r="I115" s="124"/>
      <c r="J115" s="124"/>
      <c r="K115" s="124"/>
      <c r="L115" s="124"/>
    </row>
    <row r="116" spans="1:12" s="12" customFormat="1" ht="24" customHeight="1" x14ac:dyDescent="0.2">
      <c r="A116" s="103">
        <v>323</v>
      </c>
      <c r="B116" s="107" t="s">
        <v>29</v>
      </c>
      <c r="C116" s="123">
        <f>SUM(C117:C119)</f>
        <v>2380</v>
      </c>
      <c r="D116" s="123"/>
      <c r="E116" s="123"/>
      <c r="F116" s="123">
        <f>SUM(F117:F119)</f>
        <v>2380</v>
      </c>
      <c r="G116" s="123"/>
      <c r="H116" s="123"/>
      <c r="I116" s="123"/>
      <c r="J116" s="123"/>
      <c r="K116" s="123"/>
      <c r="L116" s="123"/>
    </row>
    <row r="117" spans="1:12" s="12" customFormat="1" ht="25.5" x14ac:dyDescent="0.2">
      <c r="A117" s="105">
        <v>3232</v>
      </c>
      <c r="B117" s="106" t="s">
        <v>82</v>
      </c>
      <c r="C117" s="124">
        <v>320</v>
      </c>
      <c r="D117" s="124"/>
      <c r="E117" s="124"/>
      <c r="F117" s="124">
        <v>320</v>
      </c>
      <c r="G117" s="123"/>
      <c r="H117" s="123"/>
      <c r="I117" s="123"/>
      <c r="J117" s="123"/>
      <c r="K117" s="123"/>
      <c r="L117" s="123"/>
    </row>
    <row r="118" spans="1:12" s="12" customFormat="1" x14ac:dyDescent="0.2">
      <c r="A118" s="105">
        <v>3236</v>
      </c>
      <c r="B118" s="106" t="s">
        <v>84</v>
      </c>
      <c r="C118" s="124">
        <v>1000</v>
      </c>
      <c r="D118" s="124"/>
      <c r="E118" s="124"/>
      <c r="F118" s="124">
        <v>1000</v>
      </c>
      <c r="G118" s="123"/>
      <c r="H118" s="123"/>
      <c r="I118" s="123"/>
      <c r="J118" s="123"/>
      <c r="K118" s="123"/>
      <c r="L118" s="123"/>
    </row>
    <row r="119" spans="1:12" s="12" customFormat="1" x14ac:dyDescent="0.2">
      <c r="A119" s="105">
        <v>3239</v>
      </c>
      <c r="B119" s="106" t="s">
        <v>87</v>
      </c>
      <c r="C119" s="124">
        <v>1060</v>
      </c>
      <c r="D119" s="124"/>
      <c r="E119" s="124"/>
      <c r="F119" s="124">
        <v>1060</v>
      </c>
      <c r="G119" s="123"/>
      <c r="H119" s="123"/>
      <c r="I119" s="123"/>
      <c r="J119" s="123"/>
      <c r="K119" s="123"/>
      <c r="L119" s="123"/>
    </row>
    <row r="120" spans="1:12" s="12" customFormat="1" ht="25.5" customHeight="1" x14ac:dyDescent="0.2">
      <c r="A120" s="103">
        <v>329</v>
      </c>
      <c r="B120" s="107" t="s">
        <v>30</v>
      </c>
      <c r="C120" s="123">
        <f>SUM(C121)</f>
        <v>2000</v>
      </c>
      <c r="D120" s="123"/>
      <c r="E120" s="123"/>
      <c r="F120" s="123">
        <f>SUM(F121)</f>
        <v>2000</v>
      </c>
      <c r="G120" s="123"/>
      <c r="H120" s="123"/>
      <c r="I120" s="123"/>
      <c r="J120" s="123"/>
      <c r="K120" s="123"/>
      <c r="L120" s="123"/>
    </row>
    <row r="121" spans="1:12" s="12" customFormat="1" ht="25.5" customHeight="1" x14ac:dyDescent="0.2">
      <c r="A121" s="105">
        <v>3299</v>
      </c>
      <c r="B121" s="106" t="s">
        <v>30</v>
      </c>
      <c r="C121" s="125">
        <v>2000</v>
      </c>
      <c r="D121" s="125"/>
      <c r="E121" s="125"/>
      <c r="F121" s="125">
        <v>2000</v>
      </c>
      <c r="G121" s="130"/>
      <c r="H121" s="130"/>
      <c r="I121" s="130"/>
      <c r="J121" s="130"/>
      <c r="K121" s="130"/>
      <c r="L121" s="130"/>
    </row>
    <row r="122" spans="1:12" s="12" customFormat="1" ht="15" customHeight="1" x14ac:dyDescent="0.2">
      <c r="A122" s="105"/>
      <c r="B122" s="110"/>
      <c r="C122" s="126"/>
      <c r="D122" s="127"/>
      <c r="E122" s="127"/>
      <c r="F122" s="127"/>
      <c r="G122" s="135"/>
      <c r="H122" s="135"/>
      <c r="I122" s="135"/>
      <c r="J122" s="135"/>
      <c r="K122" s="135"/>
      <c r="L122" s="136"/>
    </row>
    <row r="123" spans="1:12" ht="24" customHeight="1" x14ac:dyDescent="0.2">
      <c r="A123" s="153"/>
      <c r="B123" s="154" t="s">
        <v>41</v>
      </c>
      <c r="C123" s="159" t="s">
        <v>117</v>
      </c>
      <c r="D123" s="209"/>
      <c r="E123" s="209"/>
      <c r="F123" s="209"/>
      <c r="G123" s="209"/>
      <c r="H123" s="209"/>
      <c r="I123" s="209"/>
      <c r="J123" s="209"/>
      <c r="K123" s="209"/>
      <c r="L123" s="210"/>
    </row>
    <row r="124" spans="1:12" s="12" customFormat="1" ht="24.75" customHeight="1" x14ac:dyDescent="0.2">
      <c r="A124" s="115">
        <v>3</v>
      </c>
      <c r="B124" s="122" t="s">
        <v>21</v>
      </c>
      <c r="C124" s="137">
        <f t="shared" ref="C124:D126" si="0">SUM(C125)</f>
        <v>10600</v>
      </c>
      <c r="D124" s="137">
        <f t="shared" si="0"/>
        <v>10600</v>
      </c>
      <c r="E124" s="146"/>
      <c r="F124" s="137"/>
      <c r="G124" s="146"/>
      <c r="H124" s="146"/>
      <c r="I124" s="146"/>
      <c r="J124" s="146"/>
      <c r="K124" s="137">
        <v>10600</v>
      </c>
      <c r="L124" s="137">
        <v>10600</v>
      </c>
    </row>
    <row r="125" spans="1:12" s="12" customFormat="1" ht="21.75" customHeight="1" x14ac:dyDescent="0.2">
      <c r="A125" s="103">
        <v>32</v>
      </c>
      <c r="B125" s="107" t="s">
        <v>26</v>
      </c>
      <c r="C125" s="147">
        <f t="shared" si="0"/>
        <v>10600</v>
      </c>
      <c r="D125" s="147">
        <f t="shared" si="0"/>
        <v>10600</v>
      </c>
      <c r="E125" s="133"/>
      <c r="F125" s="147"/>
      <c r="G125" s="133"/>
      <c r="H125" s="133"/>
      <c r="I125" s="133"/>
      <c r="J125" s="133"/>
      <c r="K125" s="147">
        <v>10600</v>
      </c>
      <c r="L125" s="147">
        <v>10600</v>
      </c>
    </row>
    <row r="126" spans="1:12" ht="16.5" customHeight="1" x14ac:dyDescent="0.2">
      <c r="A126" s="103">
        <v>322</v>
      </c>
      <c r="B126" s="107" t="s">
        <v>28</v>
      </c>
      <c r="C126" s="123">
        <f t="shared" si="0"/>
        <v>10600</v>
      </c>
      <c r="D126" s="123">
        <f t="shared" si="0"/>
        <v>10600</v>
      </c>
      <c r="E126" s="123"/>
      <c r="F126" s="123"/>
      <c r="G126" s="123"/>
      <c r="H126" s="123"/>
      <c r="I126" s="123"/>
      <c r="J126" s="123"/>
      <c r="K126" s="123"/>
      <c r="L126" s="123"/>
    </row>
    <row r="127" spans="1:12" s="12" customFormat="1" ht="13.5" customHeight="1" x14ac:dyDescent="0.2">
      <c r="A127" s="105">
        <v>3222</v>
      </c>
      <c r="B127" s="106" t="s">
        <v>99</v>
      </c>
      <c r="C127" s="125">
        <v>10600</v>
      </c>
      <c r="D127" s="125">
        <v>10600</v>
      </c>
      <c r="E127" s="125"/>
      <c r="F127" s="125"/>
      <c r="G127" s="125"/>
      <c r="H127" s="125"/>
      <c r="I127" s="125"/>
      <c r="J127" s="125"/>
      <c r="K127" s="125"/>
      <c r="L127" s="125"/>
    </row>
    <row r="128" spans="1:12" s="118" customFormat="1" ht="15.75" customHeight="1" x14ac:dyDescent="0.2">
      <c r="A128" s="105"/>
      <c r="B128" s="110"/>
      <c r="C128" s="126"/>
      <c r="D128" s="127"/>
      <c r="E128" s="127"/>
      <c r="F128" s="127"/>
      <c r="G128" s="127"/>
      <c r="H128" s="127"/>
      <c r="I128" s="127"/>
      <c r="J128" s="127"/>
      <c r="K128" s="127"/>
      <c r="L128" s="128"/>
    </row>
    <row r="129" spans="1:12" s="208" customFormat="1" ht="26.25" customHeight="1" x14ac:dyDescent="0.2">
      <c r="A129" s="153"/>
      <c r="B129" s="154" t="s">
        <v>41</v>
      </c>
      <c r="C129" s="159" t="s">
        <v>118</v>
      </c>
      <c r="D129" s="209"/>
      <c r="E129" s="209"/>
      <c r="F129" s="209"/>
      <c r="G129" s="209"/>
      <c r="H129" s="209"/>
      <c r="I129" s="209"/>
      <c r="J129" s="209"/>
      <c r="K129" s="209"/>
      <c r="L129" s="210"/>
    </row>
    <row r="130" spans="1:12" s="208" customFormat="1" ht="23.25" customHeight="1" x14ac:dyDescent="0.2">
      <c r="A130" s="115">
        <v>3</v>
      </c>
      <c r="B130" s="122" t="s">
        <v>21</v>
      </c>
      <c r="C130" s="137">
        <f t="shared" ref="C130:D132" si="1">SUM(C131)</f>
        <v>7100</v>
      </c>
      <c r="D130" s="137">
        <f t="shared" si="1"/>
        <v>7100</v>
      </c>
      <c r="E130" s="146"/>
      <c r="F130" s="137"/>
      <c r="G130" s="146"/>
      <c r="H130" s="146"/>
      <c r="I130" s="146"/>
      <c r="J130" s="146"/>
      <c r="K130" s="137">
        <v>7100</v>
      </c>
      <c r="L130" s="137">
        <v>7100</v>
      </c>
    </row>
    <row r="131" spans="1:12" s="208" customFormat="1" ht="15.75" customHeight="1" x14ac:dyDescent="0.2">
      <c r="A131" s="103">
        <v>32</v>
      </c>
      <c r="B131" s="107" t="s">
        <v>26</v>
      </c>
      <c r="C131" s="147">
        <f t="shared" si="1"/>
        <v>7100</v>
      </c>
      <c r="D131" s="147">
        <f t="shared" si="1"/>
        <v>7100</v>
      </c>
      <c r="E131" s="133"/>
      <c r="F131" s="147"/>
      <c r="G131" s="133"/>
      <c r="H131" s="133"/>
      <c r="I131" s="133"/>
      <c r="J131" s="133"/>
      <c r="K131" s="147">
        <v>7100</v>
      </c>
      <c r="L131" s="147">
        <v>7100</v>
      </c>
    </row>
    <row r="132" spans="1:12" s="208" customFormat="1" ht="15.75" customHeight="1" x14ac:dyDescent="0.2">
      <c r="A132" s="103">
        <v>322</v>
      </c>
      <c r="B132" s="107" t="s">
        <v>28</v>
      </c>
      <c r="C132" s="123">
        <f t="shared" si="1"/>
        <v>7100</v>
      </c>
      <c r="D132" s="123">
        <f t="shared" si="1"/>
        <v>7100</v>
      </c>
      <c r="E132" s="123"/>
      <c r="F132" s="123"/>
      <c r="G132" s="123"/>
      <c r="H132" s="123"/>
      <c r="I132" s="123"/>
      <c r="J132" s="123"/>
      <c r="K132" s="123"/>
      <c r="L132" s="123"/>
    </row>
    <row r="133" spans="1:12" s="208" customFormat="1" ht="15.75" customHeight="1" x14ac:dyDescent="0.2">
      <c r="A133" s="105">
        <v>3222</v>
      </c>
      <c r="B133" s="106" t="s">
        <v>99</v>
      </c>
      <c r="C133" s="125">
        <v>7100</v>
      </c>
      <c r="D133" s="125">
        <v>7100</v>
      </c>
      <c r="E133" s="125"/>
      <c r="F133" s="125"/>
      <c r="G133" s="125"/>
      <c r="H133" s="125"/>
      <c r="I133" s="125"/>
      <c r="J133" s="125"/>
      <c r="K133" s="125"/>
      <c r="L133" s="125"/>
    </row>
    <row r="134" spans="1:12" x14ac:dyDescent="0.2">
      <c r="A134" s="105"/>
      <c r="B134" s="110"/>
      <c r="C134" s="126"/>
      <c r="D134" s="127"/>
      <c r="E134" s="127"/>
      <c r="F134" s="127"/>
      <c r="G134" s="127"/>
      <c r="H134" s="127"/>
      <c r="I134" s="127"/>
      <c r="J134" s="127"/>
      <c r="K134" s="127"/>
      <c r="L134" s="128"/>
    </row>
    <row r="135" spans="1:12" s="12" customFormat="1" ht="21" customHeight="1" x14ac:dyDescent="0.2">
      <c r="A135" s="153"/>
      <c r="B135" s="154" t="s">
        <v>41</v>
      </c>
      <c r="C135" s="155" t="s">
        <v>65</v>
      </c>
      <c r="D135" s="156"/>
      <c r="E135" s="156"/>
      <c r="F135" s="156"/>
      <c r="G135" s="156"/>
      <c r="H135" s="156"/>
      <c r="I135" s="156"/>
      <c r="J135" s="156"/>
      <c r="K135" s="156"/>
      <c r="L135" s="157"/>
    </row>
    <row r="136" spans="1:12" s="12" customFormat="1" ht="26.25" customHeight="1" x14ac:dyDescent="0.2">
      <c r="A136" s="115">
        <v>3</v>
      </c>
      <c r="B136" s="116" t="s">
        <v>21</v>
      </c>
      <c r="C136" s="129">
        <f>SUM(C137+C147)</f>
        <v>9400</v>
      </c>
      <c r="D136" s="129"/>
      <c r="E136" s="129">
        <f>SUM(E137+E147)</f>
        <v>9400</v>
      </c>
      <c r="F136" s="129"/>
      <c r="G136" s="129"/>
      <c r="H136" s="129"/>
      <c r="I136" s="129"/>
      <c r="J136" s="129"/>
      <c r="K136" s="129">
        <f>SUM(K137+K147)</f>
        <v>9400</v>
      </c>
      <c r="L136" s="129">
        <f>SUM(L137+L147)</f>
        <v>9400</v>
      </c>
    </row>
    <row r="137" spans="1:12" ht="21.75" customHeight="1" x14ac:dyDescent="0.2">
      <c r="A137" s="103">
        <v>32</v>
      </c>
      <c r="B137" s="107" t="s">
        <v>26</v>
      </c>
      <c r="C137" s="123">
        <f>SUM(C138+C140+C143)</f>
        <v>5350</v>
      </c>
      <c r="D137" s="124"/>
      <c r="E137" s="123">
        <f>SUM(E138+E140+E143)</f>
        <v>5350</v>
      </c>
      <c r="F137" s="124"/>
      <c r="G137" s="124"/>
      <c r="H137" s="124"/>
      <c r="I137" s="124"/>
      <c r="J137" s="124"/>
      <c r="K137" s="123">
        <v>5350</v>
      </c>
      <c r="L137" s="123">
        <v>5350</v>
      </c>
    </row>
    <row r="138" spans="1:12" s="12" customFormat="1" ht="22.5" customHeight="1" x14ac:dyDescent="0.2">
      <c r="A138" s="103">
        <v>322</v>
      </c>
      <c r="B138" s="107" t="s">
        <v>28</v>
      </c>
      <c r="C138" s="123">
        <f>SUM(C139)</f>
        <v>400</v>
      </c>
      <c r="D138" s="123"/>
      <c r="E138" s="123">
        <f>SUM(E139)</f>
        <v>400</v>
      </c>
      <c r="F138" s="123"/>
      <c r="G138" s="123"/>
      <c r="H138" s="123"/>
      <c r="I138" s="123"/>
      <c r="J138" s="123"/>
      <c r="K138" s="123"/>
      <c r="L138" s="123"/>
    </row>
    <row r="139" spans="1:12" ht="25.5" x14ac:dyDescent="0.2">
      <c r="A139" s="105">
        <v>3221</v>
      </c>
      <c r="B139" s="106" t="s">
        <v>77</v>
      </c>
      <c r="C139" s="124">
        <v>400</v>
      </c>
      <c r="D139" s="124"/>
      <c r="E139" s="124">
        <v>400</v>
      </c>
      <c r="F139" s="124"/>
      <c r="G139" s="124"/>
      <c r="H139" s="124"/>
      <c r="I139" s="124"/>
      <c r="J139" s="124"/>
      <c r="K139" s="124"/>
      <c r="L139" s="124"/>
    </row>
    <row r="140" spans="1:12" s="12" customFormat="1" ht="23.25" customHeight="1" x14ac:dyDescent="0.2">
      <c r="A140" s="103">
        <v>323</v>
      </c>
      <c r="B140" s="107" t="s">
        <v>29</v>
      </c>
      <c r="C140" s="123">
        <f>SUM(C141:C142)</f>
        <v>4400</v>
      </c>
      <c r="D140" s="123"/>
      <c r="E140" s="123">
        <f>SUM(E141:E142)</f>
        <v>4400</v>
      </c>
      <c r="F140" s="123"/>
      <c r="G140" s="123"/>
      <c r="H140" s="123"/>
      <c r="I140" s="123"/>
      <c r="J140" s="123"/>
      <c r="K140" s="123"/>
      <c r="L140" s="123"/>
    </row>
    <row r="141" spans="1:12" x14ac:dyDescent="0.2">
      <c r="A141" s="105">
        <v>3231</v>
      </c>
      <c r="B141" s="106" t="s">
        <v>92</v>
      </c>
      <c r="C141" s="124">
        <v>3650</v>
      </c>
      <c r="D141" s="124"/>
      <c r="E141" s="124">
        <v>3650</v>
      </c>
      <c r="F141" s="124"/>
      <c r="G141" s="124"/>
      <c r="H141" s="124"/>
      <c r="I141" s="124"/>
      <c r="J141" s="124"/>
      <c r="K141" s="124"/>
      <c r="L141" s="124"/>
    </row>
    <row r="142" spans="1:12" s="121" customFormat="1" x14ac:dyDescent="0.2">
      <c r="A142" s="105">
        <v>3239</v>
      </c>
      <c r="B142" s="106" t="s">
        <v>93</v>
      </c>
      <c r="C142" s="124">
        <v>750</v>
      </c>
      <c r="D142" s="124"/>
      <c r="E142" s="124">
        <v>750</v>
      </c>
      <c r="F142" s="124"/>
      <c r="G142" s="124"/>
      <c r="H142" s="124"/>
      <c r="I142" s="124"/>
      <c r="J142" s="124"/>
      <c r="K142" s="124"/>
      <c r="L142" s="124"/>
    </row>
    <row r="143" spans="1:12" s="12" customFormat="1" ht="26.25" customHeight="1" x14ac:dyDescent="0.2">
      <c r="A143" s="103">
        <v>329</v>
      </c>
      <c r="B143" s="107" t="s">
        <v>30</v>
      </c>
      <c r="C143" s="123">
        <f>SUM(C144)</f>
        <v>550</v>
      </c>
      <c r="D143" s="123"/>
      <c r="E143" s="123">
        <f>SUM(E144)</f>
        <v>550</v>
      </c>
      <c r="F143" s="123"/>
      <c r="G143" s="123"/>
      <c r="H143" s="123"/>
      <c r="I143" s="123"/>
      <c r="J143" s="123"/>
      <c r="K143" s="123"/>
      <c r="L143" s="123"/>
    </row>
    <row r="144" spans="1:12" ht="17.25" customHeight="1" x14ac:dyDescent="0.2">
      <c r="A144" s="105">
        <v>3299</v>
      </c>
      <c r="B144" s="106" t="s">
        <v>30</v>
      </c>
      <c r="C144" s="124">
        <v>550</v>
      </c>
      <c r="D144" s="124"/>
      <c r="E144" s="124">
        <v>550</v>
      </c>
      <c r="F144" s="124"/>
      <c r="G144" s="124"/>
      <c r="H144" s="124"/>
      <c r="I144" s="124"/>
      <c r="J144" s="124"/>
      <c r="K144" s="124"/>
      <c r="L144" s="124"/>
    </row>
    <row r="145" spans="1:12" x14ac:dyDescent="0.2">
      <c r="A145" s="105"/>
      <c r="B145" s="106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</row>
    <row r="146" spans="1:12" s="12" customFormat="1" ht="25.5" x14ac:dyDescent="0.2">
      <c r="A146" s="173">
        <v>4</v>
      </c>
      <c r="B146" s="174" t="s">
        <v>33</v>
      </c>
      <c r="C146" s="175">
        <f>SUM(C147)</f>
        <v>4050</v>
      </c>
      <c r="D146" s="175"/>
      <c r="E146" s="175">
        <f>SUM(E147)</f>
        <v>4050</v>
      </c>
      <c r="F146" s="175"/>
      <c r="G146" s="175"/>
      <c r="H146" s="175"/>
      <c r="I146" s="175"/>
      <c r="J146" s="175"/>
      <c r="K146" s="175">
        <f>SUM(K147)</f>
        <v>4050</v>
      </c>
      <c r="L146" s="175">
        <f>SUM(L147)</f>
        <v>4050</v>
      </c>
    </row>
    <row r="147" spans="1:12" s="12" customFormat="1" ht="25.5" x14ac:dyDescent="0.2">
      <c r="A147" s="103">
        <v>42</v>
      </c>
      <c r="B147" s="107" t="s">
        <v>34</v>
      </c>
      <c r="C147" s="123">
        <f>SUM(C148+C151)</f>
        <v>4050</v>
      </c>
      <c r="D147" s="123"/>
      <c r="E147" s="123">
        <f>SUM(E148+E151)</f>
        <v>4050</v>
      </c>
      <c r="F147" s="123"/>
      <c r="G147" s="123"/>
      <c r="H147" s="123"/>
      <c r="I147" s="123"/>
      <c r="J147" s="123"/>
      <c r="K147" s="123">
        <v>4050</v>
      </c>
      <c r="L147" s="123">
        <v>4050</v>
      </c>
    </row>
    <row r="148" spans="1:12" s="12" customFormat="1" ht="12.75" customHeight="1" x14ac:dyDescent="0.2">
      <c r="A148" s="103">
        <v>422</v>
      </c>
      <c r="B148" s="107" t="s">
        <v>32</v>
      </c>
      <c r="C148" s="123">
        <f>SUM(C149:C150)</f>
        <v>3700</v>
      </c>
      <c r="D148" s="123"/>
      <c r="E148" s="123">
        <f>SUM(E149:E150)</f>
        <v>3700</v>
      </c>
      <c r="F148" s="123"/>
      <c r="G148" s="123"/>
      <c r="H148" s="123"/>
      <c r="I148" s="123"/>
      <c r="J148" s="123"/>
      <c r="K148" s="123"/>
      <c r="L148" s="123"/>
    </row>
    <row r="149" spans="1:12" s="121" customFormat="1" ht="12.75" customHeight="1" x14ac:dyDescent="0.2">
      <c r="A149" s="105">
        <v>4221</v>
      </c>
      <c r="B149" s="106" t="s">
        <v>103</v>
      </c>
      <c r="C149" s="125">
        <v>600</v>
      </c>
      <c r="D149" s="125"/>
      <c r="E149" s="125">
        <v>600</v>
      </c>
      <c r="F149" s="125"/>
      <c r="G149" s="125"/>
      <c r="H149" s="125"/>
      <c r="I149" s="125"/>
      <c r="J149" s="125"/>
      <c r="K149" s="125"/>
      <c r="L149" s="125"/>
    </row>
    <row r="150" spans="1:12" s="121" customFormat="1" ht="12.75" customHeight="1" x14ac:dyDescent="0.2">
      <c r="A150" s="105">
        <v>4226</v>
      </c>
      <c r="B150" s="106" t="s">
        <v>105</v>
      </c>
      <c r="C150" s="125">
        <v>3100</v>
      </c>
      <c r="D150" s="125"/>
      <c r="E150" s="125">
        <v>3100</v>
      </c>
      <c r="F150" s="125"/>
      <c r="G150" s="125"/>
      <c r="H150" s="125"/>
      <c r="I150" s="125"/>
      <c r="J150" s="125"/>
      <c r="K150" s="125"/>
      <c r="L150" s="125"/>
    </row>
    <row r="151" spans="1:12" s="12" customFormat="1" ht="24.75" customHeight="1" x14ac:dyDescent="0.2">
      <c r="A151" s="103">
        <v>424</v>
      </c>
      <c r="B151" s="107" t="s">
        <v>35</v>
      </c>
      <c r="C151" s="130">
        <f>SUM(C152)</f>
        <v>350</v>
      </c>
      <c r="D151" s="130"/>
      <c r="E151" s="130">
        <f>SUM(E152)</f>
        <v>350</v>
      </c>
      <c r="F151" s="130"/>
      <c r="G151" s="130"/>
      <c r="H151" s="130"/>
      <c r="I151" s="130"/>
      <c r="J151" s="130"/>
      <c r="K151" s="130"/>
      <c r="L151" s="130"/>
    </row>
    <row r="152" spans="1:12" x14ac:dyDescent="0.2">
      <c r="A152" s="105">
        <v>4241</v>
      </c>
      <c r="B152" s="106" t="s">
        <v>104</v>
      </c>
      <c r="C152" s="125">
        <v>350</v>
      </c>
      <c r="D152" s="125"/>
      <c r="E152" s="125">
        <v>350</v>
      </c>
      <c r="F152" s="125"/>
      <c r="G152" s="125"/>
      <c r="H152" s="125"/>
      <c r="I152" s="125"/>
      <c r="J152" s="125"/>
      <c r="K152" s="125"/>
      <c r="L152" s="125"/>
    </row>
    <row r="153" spans="1:12" x14ac:dyDescent="0.2">
      <c r="A153" s="103"/>
      <c r="B153" s="110"/>
      <c r="C153" s="138"/>
      <c r="D153" s="131"/>
      <c r="E153" s="131"/>
      <c r="F153" s="131"/>
      <c r="G153" s="131"/>
      <c r="H153" s="131"/>
      <c r="I153" s="131"/>
      <c r="J153" s="131"/>
      <c r="K153" s="131"/>
      <c r="L153" s="132"/>
    </row>
    <row r="154" spans="1:12" s="12" customFormat="1" ht="21.75" customHeight="1" x14ac:dyDescent="0.2">
      <c r="A154" s="148" t="s">
        <v>42</v>
      </c>
      <c r="B154" s="149" t="s">
        <v>43</v>
      </c>
      <c r="C154" s="150" t="s">
        <v>125</v>
      </c>
      <c r="D154" s="151"/>
      <c r="E154" s="151"/>
      <c r="F154" s="151"/>
      <c r="G154" s="151"/>
      <c r="H154" s="151"/>
      <c r="I154" s="151"/>
      <c r="J154" s="151"/>
      <c r="K154" s="151"/>
      <c r="L154" s="152"/>
    </row>
    <row r="155" spans="1:12" s="12" customFormat="1" ht="25.5" x14ac:dyDescent="0.2">
      <c r="A155" s="115">
        <v>4</v>
      </c>
      <c r="B155" s="116" t="s">
        <v>33</v>
      </c>
      <c r="C155" s="192">
        <f t="shared" ref="C155:D156" si="2">SUM(C156)</f>
        <v>0</v>
      </c>
      <c r="D155" s="192">
        <f t="shared" si="2"/>
        <v>0</v>
      </c>
      <c r="E155" s="137"/>
      <c r="F155" s="137"/>
      <c r="G155" s="137"/>
      <c r="H155" s="137"/>
      <c r="I155" s="137"/>
      <c r="J155" s="137"/>
      <c r="K155" s="137">
        <f t="shared" ref="K155:L156" si="3">SUM(K156)</f>
        <v>160000</v>
      </c>
      <c r="L155" s="137">
        <f t="shared" si="3"/>
        <v>160000</v>
      </c>
    </row>
    <row r="156" spans="1:12" s="12" customFormat="1" ht="25.5" x14ac:dyDescent="0.2">
      <c r="A156" s="103">
        <v>45</v>
      </c>
      <c r="B156" s="107" t="s">
        <v>113</v>
      </c>
      <c r="C156" s="193">
        <f t="shared" si="2"/>
        <v>0</v>
      </c>
      <c r="D156" s="193">
        <f t="shared" si="2"/>
        <v>0</v>
      </c>
      <c r="E156" s="123"/>
      <c r="F156" s="123"/>
      <c r="G156" s="123"/>
      <c r="H156" s="123"/>
      <c r="I156" s="123"/>
      <c r="J156" s="123"/>
      <c r="K156" s="123">
        <f t="shared" si="3"/>
        <v>160000</v>
      </c>
      <c r="L156" s="123">
        <f t="shared" si="3"/>
        <v>160000</v>
      </c>
    </row>
    <row r="157" spans="1:12" ht="25.5" x14ac:dyDescent="0.2">
      <c r="A157" s="105">
        <v>451</v>
      </c>
      <c r="B157" s="106" t="s">
        <v>114</v>
      </c>
      <c r="C157" s="191">
        <v>0</v>
      </c>
      <c r="D157" s="191">
        <v>0</v>
      </c>
      <c r="E157" s="124"/>
      <c r="F157" s="124"/>
      <c r="G157" s="124"/>
      <c r="H157" s="124"/>
      <c r="I157" s="124"/>
      <c r="J157" s="124"/>
      <c r="K157" s="124">
        <v>160000</v>
      </c>
      <c r="L157" s="124">
        <v>160000</v>
      </c>
    </row>
    <row r="158" spans="1:12" ht="25.5" x14ac:dyDescent="0.2">
      <c r="A158" s="105">
        <v>4511</v>
      </c>
      <c r="B158" s="106" t="s">
        <v>114</v>
      </c>
      <c r="C158" s="191">
        <v>0</v>
      </c>
      <c r="D158" s="191">
        <v>0</v>
      </c>
      <c r="E158" s="124"/>
      <c r="F158" s="124"/>
      <c r="G158" s="124"/>
      <c r="H158" s="124"/>
      <c r="I158" s="124"/>
      <c r="J158" s="124"/>
      <c r="K158" s="124">
        <v>160000</v>
      </c>
      <c r="L158" s="124">
        <v>160000</v>
      </c>
    </row>
    <row r="159" spans="1:12" s="121" customFormat="1" ht="28.5" customHeight="1" thickBot="1" x14ac:dyDescent="0.25">
      <c r="A159" s="143"/>
      <c r="B159" s="144" t="s">
        <v>91</v>
      </c>
      <c r="C159" s="194">
        <f>SUM(C8+C24+C57+C72+C83+C89+C95+C101+C107+C124+C130+C136+C155)</f>
        <v>5298248.3100000005</v>
      </c>
      <c r="D159" s="194">
        <f>SUM(D24+D57+D124+D130+D155)</f>
        <v>1012338.31</v>
      </c>
      <c r="E159" s="194">
        <f>SUM(E136)</f>
        <v>9400</v>
      </c>
      <c r="F159" s="194">
        <f>SUM(F72+F83+F89+F95+F101+F107)</f>
        <v>311300</v>
      </c>
      <c r="G159" s="194">
        <f>SUM(G8+G72)</f>
        <v>3965210</v>
      </c>
      <c r="H159" s="194"/>
      <c r="I159" s="194"/>
      <c r="J159" s="194"/>
      <c r="K159" s="194">
        <f>SUM(K8+K24+K57+K72+K83+K89+K95+K101+K107+K124+K130+K136+K155)</f>
        <v>5639870</v>
      </c>
      <c r="L159" s="194">
        <f>SUM(L8+L24+L57+L72+L83+L89+L95+L101+L107+L124+L130+L136+L155)</f>
        <v>5639870</v>
      </c>
    </row>
    <row r="160" spans="1:12" ht="26.25" customHeight="1" thickBot="1" x14ac:dyDescent="0.25">
      <c r="A160" s="139"/>
      <c r="B160" s="140"/>
      <c r="C160" s="141"/>
      <c r="D160" s="141"/>
      <c r="E160" s="141"/>
      <c r="F160" s="141"/>
      <c r="G160" s="141"/>
      <c r="H160" s="141"/>
      <c r="I160" s="141"/>
      <c r="J160" s="141"/>
      <c r="K160" s="141"/>
      <c r="L160" s="142"/>
    </row>
    <row r="161" spans="1:12" x14ac:dyDescent="0.2">
      <c r="A161" s="86"/>
      <c r="B161" s="15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x14ac:dyDescent="0.2">
      <c r="A162" s="86"/>
      <c r="B162" s="15"/>
      <c r="C162" s="10"/>
      <c r="D162" s="10"/>
      <c r="E162" s="10"/>
      <c r="F162" s="10"/>
      <c r="G162" s="10"/>
      <c r="H162" s="10"/>
      <c r="I162" s="10"/>
      <c r="J162" s="10" t="s">
        <v>115</v>
      </c>
      <c r="K162" s="10"/>
      <c r="L162" s="10"/>
    </row>
    <row r="163" spans="1:12" x14ac:dyDescent="0.2">
      <c r="A163" s="85"/>
      <c r="B163" s="15" t="s">
        <v>136</v>
      </c>
      <c r="C163" s="10"/>
      <c r="D163" s="10"/>
      <c r="E163" s="10"/>
      <c r="F163" s="10"/>
      <c r="G163" s="10"/>
      <c r="H163" s="10"/>
      <c r="I163" s="10"/>
      <c r="J163" s="10" t="s">
        <v>116</v>
      </c>
      <c r="K163" s="10"/>
      <c r="L163" s="10"/>
    </row>
    <row r="164" spans="1:12" x14ac:dyDescent="0.2">
      <c r="A164" s="86"/>
      <c r="B164" s="15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x14ac:dyDescent="0.2">
      <c r="A165" s="86"/>
      <c r="B165" s="15" t="s">
        <v>46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x14ac:dyDescent="0.2">
      <c r="A166" s="86"/>
      <c r="B166" s="15"/>
      <c r="C166" s="10"/>
      <c r="D166" s="10"/>
      <c r="E166" s="10"/>
      <c r="F166" s="62"/>
      <c r="G166" s="10"/>
      <c r="H166" s="10"/>
      <c r="I166" s="10"/>
      <c r="J166" s="10"/>
      <c r="K166" s="10"/>
      <c r="L166" s="10"/>
    </row>
    <row r="167" spans="1:12" x14ac:dyDescent="0.2">
      <c r="A167" s="86"/>
      <c r="B167" s="15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x14ac:dyDescent="0.2">
      <c r="A168" s="86"/>
      <c r="B168" s="15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x14ac:dyDescent="0.2">
      <c r="A169" s="86"/>
      <c r="B169" s="15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x14ac:dyDescent="0.2">
      <c r="A170" s="86"/>
      <c r="B170" s="15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x14ac:dyDescent="0.2">
      <c r="A171" s="86"/>
      <c r="B171" s="15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x14ac:dyDescent="0.2">
      <c r="A172" s="86"/>
      <c r="B172" s="15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x14ac:dyDescent="0.2">
      <c r="A173" s="86"/>
      <c r="B173" s="15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x14ac:dyDescent="0.2">
      <c r="A174" s="86"/>
      <c r="B174" s="15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x14ac:dyDescent="0.2">
      <c r="A175" s="86"/>
      <c r="B175" s="15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x14ac:dyDescent="0.2">
      <c r="A176" s="86"/>
      <c r="B176" s="15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x14ac:dyDescent="0.2">
      <c r="A177" s="86"/>
      <c r="B177" s="15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x14ac:dyDescent="0.2">
      <c r="A178" s="86"/>
      <c r="B178" s="15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x14ac:dyDescent="0.2">
      <c r="A179" s="86"/>
      <c r="B179" s="15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x14ac:dyDescent="0.2">
      <c r="A180" s="86"/>
      <c r="B180" s="15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x14ac:dyDescent="0.2">
      <c r="A181" s="86"/>
      <c r="B181" s="15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x14ac:dyDescent="0.2">
      <c r="A182" s="86"/>
      <c r="B182" s="15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x14ac:dyDescent="0.2">
      <c r="A183" s="86"/>
      <c r="B183" s="15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x14ac:dyDescent="0.2">
      <c r="A184" s="86"/>
      <c r="B184" s="15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x14ac:dyDescent="0.2">
      <c r="A185" s="86"/>
      <c r="B185" s="15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x14ac:dyDescent="0.2">
      <c r="A186" s="86"/>
      <c r="B186" s="15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x14ac:dyDescent="0.2">
      <c r="A187" s="86"/>
      <c r="B187" s="15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x14ac:dyDescent="0.2">
      <c r="A188" s="86"/>
      <c r="B188" s="15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x14ac:dyDescent="0.2">
      <c r="A189" s="86"/>
      <c r="B189" s="15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x14ac:dyDescent="0.2">
      <c r="A190" s="86"/>
      <c r="B190" s="15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x14ac:dyDescent="0.2">
      <c r="A191" s="86"/>
      <c r="B191" s="15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x14ac:dyDescent="0.2">
      <c r="A192" s="86"/>
      <c r="B192" s="15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x14ac:dyDescent="0.2">
      <c r="A193" s="86"/>
      <c r="B193" s="15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x14ac:dyDescent="0.2">
      <c r="A194" s="86"/>
      <c r="B194" s="15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x14ac:dyDescent="0.2">
      <c r="A195" s="86"/>
      <c r="B195" s="15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x14ac:dyDescent="0.2">
      <c r="A196" s="86"/>
      <c r="B196" s="15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x14ac:dyDescent="0.2">
      <c r="A197" s="86"/>
      <c r="B197" s="15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x14ac:dyDescent="0.2">
      <c r="A198" s="86"/>
      <c r="B198" s="15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x14ac:dyDescent="0.2">
      <c r="A199" s="86"/>
      <c r="B199" s="15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x14ac:dyDescent="0.2">
      <c r="A200" s="86"/>
      <c r="B200" s="15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x14ac:dyDescent="0.2">
      <c r="A201" s="86"/>
      <c r="B201" s="15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x14ac:dyDescent="0.2">
      <c r="A202" s="86"/>
      <c r="B202" s="15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x14ac:dyDescent="0.2">
      <c r="A203" s="86"/>
      <c r="B203" s="15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x14ac:dyDescent="0.2">
      <c r="A204" s="86"/>
      <c r="B204" s="15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x14ac:dyDescent="0.2">
      <c r="A205" s="86"/>
      <c r="B205" s="15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x14ac:dyDescent="0.2">
      <c r="A206" s="86"/>
      <c r="B206" s="15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x14ac:dyDescent="0.2">
      <c r="A207" s="86"/>
      <c r="B207" s="15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x14ac:dyDescent="0.2">
      <c r="A208" s="86"/>
      <c r="B208" s="15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x14ac:dyDescent="0.2">
      <c r="A209" s="86"/>
      <c r="B209" s="15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x14ac:dyDescent="0.2">
      <c r="A210" s="86"/>
      <c r="B210" s="15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x14ac:dyDescent="0.2">
      <c r="A211" s="86"/>
      <c r="B211" s="15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x14ac:dyDescent="0.2">
      <c r="A212" s="86"/>
      <c r="B212" s="15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x14ac:dyDescent="0.2">
      <c r="A213" s="86"/>
      <c r="B213" s="15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x14ac:dyDescent="0.2">
      <c r="A214" s="86"/>
      <c r="B214" s="15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x14ac:dyDescent="0.2">
      <c r="A215" s="86"/>
      <c r="B215" s="15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x14ac:dyDescent="0.2">
      <c r="A216" s="86"/>
      <c r="B216" s="15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x14ac:dyDescent="0.2">
      <c r="A217" s="86"/>
      <c r="B217" s="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x14ac:dyDescent="0.2">
      <c r="A218" s="86"/>
      <c r="B218" s="15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x14ac:dyDescent="0.2">
      <c r="A219" s="86"/>
      <c r="B219" s="15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x14ac:dyDescent="0.2">
      <c r="A220" s="86"/>
      <c r="B220" s="15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x14ac:dyDescent="0.2">
      <c r="A221" s="86"/>
      <c r="B221" s="15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x14ac:dyDescent="0.2">
      <c r="A222" s="86"/>
      <c r="B222" s="15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x14ac:dyDescent="0.2">
      <c r="A223" s="86"/>
      <c r="B223" s="15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x14ac:dyDescent="0.2">
      <c r="A224" s="86"/>
      <c r="B224" s="15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x14ac:dyDescent="0.2">
      <c r="A225" s="86"/>
      <c r="B225" s="15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x14ac:dyDescent="0.2">
      <c r="A226" s="86"/>
      <c r="B226" s="15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x14ac:dyDescent="0.2">
      <c r="A227" s="86"/>
      <c r="B227" s="15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x14ac:dyDescent="0.2">
      <c r="A228" s="86"/>
      <c r="B228" s="15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x14ac:dyDescent="0.2">
      <c r="A229" s="86"/>
      <c r="B229" s="15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x14ac:dyDescent="0.2">
      <c r="A230" s="86"/>
      <c r="B230" s="15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x14ac:dyDescent="0.2">
      <c r="A231" s="86"/>
      <c r="B231" s="15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x14ac:dyDescent="0.2">
      <c r="A232" s="86"/>
      <c r="B232" s="15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x14ac:dyDescent="0.2">
      <c r="A233" s="86"/>
      <c r="B233" s="15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x14ac:dyDescent="0.2">
      <c r="A234" s="86"/>
      <c r="B234" s="15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x14ac:dyDescent="0.2">
      <c r="A235" s="86"/>
      <c r="B235" s="15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x14ac:dyDescent="0.2">
      <c r="A236" s="86"/>
      <c r="B236" s="15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x14ac:dyDescent="0.2">
      <c r="A237" s="86"/>
      <c r="B237" s="15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x14ac:dyDescent="0.2">
      <c r="A238" s="86"/>
      <c r="B238" s="15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x14ac:dyDescent="0.2">
      <c r="A239" s="86"/>
      <c r="B239" s="15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x14ac:dyDescent="0.2">
      <c r="A240" s="86"/>
      <c r="B240" s="15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x14ac:dyDescent="0.2">
      <c r="A241" s="86"/>
      <c r="B241" s="15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x14ac:dyDescent="0.2">
      <c r="A242" s="86"/>
      <c r="B242" s="15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x14ac:dyDescent="0.2">
      <c r="A243" s="86"/>
      <c r="B243" s="15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x14ac:dyDescent="0.2">
      <c r="A244" s="86"/>
      <c r="B244" s="15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x14ac:dyDescent="0.2">
      <c r="A245" s="86"/>
      <c r="B245" s="15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x14ac:dyDescent="0.2">
      <c r="A246" s="86"/>
      <c r="B246" s="15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x14ac:dyDescent="0.2">
      <c r="A247" s="86"/>
      <c r="B247" s="15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x14ac:dyDescent="0.2">
      <c r="A248" s="86"/>
      <c r="B248" s="15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x14ac:dyDescent="0.2">
      <c r="A249" s="86"/>
      <c r="B249" s="15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x14ac:dyDescent="0.2">
      <c r="A250" s="86"/>
      <c r="B250" s="15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x14ac:dyDescent="0.2">
      <c r="A251" s="86"/>
      <c r="B251" s="15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x14ac:dyDescent="0.2">
      <c r="A252" s="86"/>
      <c r="B252" s="15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x14ac:dyDescent="0.2">
      <c r="A253" s="86"/>
      <c r="B253" s="15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x14ac:dyDescent="0.2">
      <c r="A254" s="86"/>
      <c r="B254" s="15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 x14ac:dyDescent="0.2">
      <c r="A255" s="86"/>
      <c r="B255" s="15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 x14ac:dyDescent="0.2">
      <c r="A256" s="86"/>
      <c r="B256" s="15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 x14ac:dyDescent="0.2">
      <c r="A257" s="86"/>
      <c r="B257" s="15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 x14ac:dyDescent="0.2">
      <c r="A258" s="86"/>
      <c r="B258" s="15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 x14ac:dyDescent="0.2">
      <c r="A259" s="86"/>
      <c r="B259" s="15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 x14ac:dyDescent="0.2">
      <c r="A260" s="86"/>
      <c r="B260" s="15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 x14ac:dyDescent="0.2">
      <c r="A261" s="86"/>
      <c r="B261" s="15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 x14ac:dyDescent="0.2">
      <c r="A262" s="86"/>
      <c r="B262" s="15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 x14ac:dyDescent="0.2">
      <c r="A263" s="86"/>
      <c r="B263" s="15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 x14ac:dyDescent="0.2">
      <c r="A264" s="86"/>
      <c r="B264" s="15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 x14ac:dyDescent="0.2">
      <c r="A265" s="86"/>
      <c r="B265" s="15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 x14ac:dyDescent="0.2">
      <c r="A266" s="86"/>
      <c r="B266" s="15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 x14ac:dyDescent="0.2">
      <c r="A267" s="86"/>
      <c r="B267" s="15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 x14ac:dyDescent="0.2">
      <c r="A268" s="86"/>
      <c r="B268" s="15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 x14ac:dyDescent="0.2">
      <c r="A269" s="86"/>
      <c r="B269" s="15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 x14ac:dyDescent="0.2">
      <c r="A270" s="86"/>
      <c r="B270" s="15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 x14ac:dyDescent="0.2">
      <c r="A271" s="86"/>
      <c r="B271" s="15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 x14ac:dyDescent="0.2">
      <c r="A272" s="86"/>
      <c r="B272" s="15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 x14ac:dyDescent="0.2">
      <c r="A273" s="86"/>
      <c r="B273" s="15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 x14ac:dyDescent="0.2">
      <c r="A274" s="86"/>
      <c r="B274" s="15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 x14ac:dyDescent="0.2">
      <c r="A275" s="86"/>
      <c r="B275" s="15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 x14ac:dyDescent="0.2">
      <c r="A276" s="86"/>
      <c r="B276" s="15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 x14ac:dyDescent="0.2">
      <c r="A277" s="86"/>
      <c r="B277" s="15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 x14ac:dyDescent="0.2">
      <c r="A278" s="86"/>
      <c r="B278" s="15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 x14ac:dyDescent="0.2">
      <c r="A279" s="86"/>
      <c r="B279" s="15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 x14ac:dyDescent="0.2">
      <c r="A280" s="86"/>
      <c r="B280" s="15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 x14ac:dyDescent="0.2">
      <c r="A281" s="86"/>
      <c r="B281" s="15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 x14ac:dyDescent="0.2">
      <c r="A282" s="86"/>
      <c r="B282" s="15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 x14ac:dyDescent="0.2">
      <c r="A283" s="86"/>
      <c r="B283" s="15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 x14ac:dyDescent="0.2">
      <c r="A284" s="86"/>
      <c r="B284" s="15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 x14ac:dyDescent="0.2">
      <c r="A285" s="86"/>
      <c r="B285" s="15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 x14ac:dyDescent="0.2">
      <c r="A286" s="86"/>
      <c r="B286" s="15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 x14ac:dyDescent="0.2">
      <c r="A287" s="86"/>
      <c r="B287" s="15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 x14ac:dyDescent="0.2">
      <c r="A288" s="86"/>
      <c r="B288" s="15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 x14ac:dyDescent="0.2">
      <c r="A289" s="86"/>
      <c r="B289" s="15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 x14ac:dyDescent="0.2">
      <c r="A290" s="86"/>
      <c r="B290" s="15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 x14ac:dyDescent="0.2">
      <c r="A291" s="86"/>
      <c r="B291" s="15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 x14ac:dyDescent="0.2">
      <c r="A292" s="86"/>
      <c r="B292" s="15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 x14ac:dyDescent="0.2">
      <c r="A293" s="86"/>
      <c r="B293" s="15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 x14ac:dyDescent="0.2">
      <c r="A294" s="86"/>
      <c r="B294" s="15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 x14ac:dyDescent="0.2">
      <c r="A295" s="86"/>
      <c r="B295" s="15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 x14ac:dyDescent="0.2">
      <c r="A296" s="86"/>
      <c r="B296" s="15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 x14ac:dyDescent="0.2">
      <c r="A297" s="86"/>
      <c r="B297" s="15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 x14ac:dyDescent="0.2">
      <c r="A298" s="86"/>
      <c r="B298" s="15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 x14ac:dyDescent="0.2">
      <c r="A299" s="86"/>
      <c r="B299" s="15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 x14ac:dyDescent="0.2">
      <c r="A300" s="86"/>
      <c r="B300" s="15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 x14ac:dyDescent="0.2">
      <c r="A301" s="86"/>
      <c r="B301" s="15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 x14ac:dyDescent="0.2">
      <c r="A302" s="86"/>
      <c r="B302" s="15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 x14ac:dyDescent="0.2">
      <c r="A303" s="86"/>
      <c r="B303" s="15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 x14ac:dyDescent="0.2">
      <c r="A304" s="86"/>
      <c r="B304" s="15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 x14ac:dyDescent="0.2">
      <c r="A305" s="86"/>
      <c r="B305" s="15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 x14ac:dyDescent="0.2">
      <c r="A306" s="86"/>
      <c r="B306" s="15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 x14ac:dyDescent="0.2">
      <c r="A307" s="86"/>
      <c r="B307" s="15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 x14ac:dyDescent="0.2">
      <c r="A308" s="86"/>
      <c r="B308" s="15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 x14ac:dyDescent="0.2">
      <c r="A309" s="86"/>
      <c r="B309" s="15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 x14ac:dyDescent="0.2">
      <c r="A310" s="86"/>
      <c r="B310" s="15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 x14ac:dyDescent="0.2">
      <c r="A311" s="86"/>
      <c r="B311" s="15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 x14ac:dyDescent="0.2">
      <c r="A312" s="86"/>
      <c r="B312" s="15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 x14ac:dyDescent="0.2">
      <c r="A313" s="86"/>
      <c r="B313" s="15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 x14ac:dyDescent="0.2">
      <c r="A314" s="86"/>
      <c r="B314" s="15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 x14ac:dyDescent="0.2">
      <c r="A315" s="86"/>
      <c r="B315" s="15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 x14ac:dyDescent="0.2">
      <c r="A316" s="86"/>
      <c r="B316" s="15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 x14ac:dyDescent="0.2">
      <c r="A317" s="86"/>
      <c r="B317" s="15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 x14ac:dyDescent="0.2">
      <c r="A318" s="86"/>
      <c r="B318" s="15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 x14ac:dyDescent="0.2">
      <c r="A319" s="86"/>
      <c r="B319" s="15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 x14ac:dyDescent="0.2">
      <c r="A320" s="86"/>
      <c r="B320" s="15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 x14ac:dyDescent="0.2">
      <c r="A321" s="86"/>
      <c r="B321" s="15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 x14ac:dyDescent="0.2">
      <c r="A322" s="86"/>
      <c r="B322" s="15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 x14ac:dyDescent="0.2">
      <c r="A323" s="86"/>
      <c r="B323" s="15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 x14ac:dyDescent="0.2">
      <c r="A324" s="86"/>
      <c r="B324" s="15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 x14ac:dyDescent="0.2">
      <c r="A325" s="86"/>
      <c r="B325" s="15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 x14ac:dyDescent="0.2">
      <c r="A326" s="86"/>
      <c r="B326" s="15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 x14ac:dyDescent="0.2">
      <c r="A327" s="86"/>
      <c r="B327" s="15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 x14ac:dyDescent="0.2">
      <c r="A328" s="86"/>
      <c r="B328" s="15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 x14ac:dyDescent="0.2">
      <c r="A329" s="86"/>
      <c r="B329" s="15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 x14ac:dyDescent="0.2">
      <c r="A330" s="86"/>
      <c r="B330" s="15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 x14ac:dyDescent="0.2">
      <c r="A331" s="86"/>
      <c r="B331" s="15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 x14ac:dyDescent="0.2">
      <c r="A332" s="86"/>
      <c r="B332" s="15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 x14ac:dyDescent="0.2">
      <c r="A333" s="86"/>
      <c r="B333" s="15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 x14ac:dyDescent="0.2">
      <c r="A334" s="86"/>
      <c r="B334" s="15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 x14ac:dyDescent="0.2">
      <c r="A335" s="86"/>
      <c r="B335" s="15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 x14ac:dyDescent="0.2">
      <c r="A336" s="86"/>
      <c r="B336" s="15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 x14ac:dyDescent="0.2">
      <c r="A337" s="86"/>
      <c r="B337" s="15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 x14ac:dyDescent="0.2">
      <c r="A338" s="86"/>
      <c r="B338" s="15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 x14ac:dyDescent="0.2">
      <c r="A339" s="86"/>
      <c r="B339" s="15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 x14ac:dyDescent="0.2">
      <c r="A340" s="86"/>
      <c r="B340" s="15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 x14ac:dyDescent="0.2">
      <c r="A341" s="86"/>
      <c r="B341" s="15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 x14ac:dyDescent="0.2">
      <c r="A342" s="86"/>
      <c r="B342" s="15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 x14ac:dyDescent="0.2">
      <c r="A343" s="86"/>
      <c r="B343" s="15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 x14ac:dyDescent="0.2">
      <c r="A344" s="86"/>
      <c r="B344" s="15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 x14ac:dyDescent="0.2">
      <c r="A345" s="86"/>
      <c r="B345" s="15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 x14ac:dyDescent="0.2">
      <c r="A346" s="86"/>
      <c r="B346" s="15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 x14ac:dyDescent="0.2">
      <c r="A347" s="86"/>
      <c r="B347" s="15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 x14ac:dyDescent="0.2">
      <c r="A348" s="86"/>
      <c r="B348" s="15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 x14ac:dyDescent="0.2">
      <c r="A349" s="86"/>
      <c r="B349" s="15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 x14ac:dyDescent="0.2">
      <c r="A350" s="86"/>
      <c r="B350" s="15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 x14ac:dyDescent="0.2">
      <c r="A351" s="86"/>
      <c r="B351" s="15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 x14ac:dyDescent="0.2">
      <c r="A352" s="86"/>
      <c r="B352" s="15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 x14ac:dyDescent="0.2">
      <c r="A353" s="86"/>
      <c r="B353" s="15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 x14ac:dyDescent="0.2">
      <c r="A354" s="86"/>
      <c r="B354" s="15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 x14ac:dyDescent="0.2">
      <c r="A355" s="86"/>
      <c r="B355" s="15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 x14ac:dyDescent="0.2">
      <c r="A356" s="86"/>
      <c r="B356" s="15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 x14ac:dyDescent="0.2">
      <c r="A357" s="86"/>
      <c r="B357" s="15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 x14ac:dyDescent="0.2">
      <c r="A358" s="86"/>
      <c r="B358" s="15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 x14ac:dyDescent="0.2">
      <c r="A359" s="86"/>
      <c r="B359" s="15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 x14ac:dyDescent="0.2">
      <c r="A360" s="86"/>
      <c r="B360" s="15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1:12" x14ac:dyDescent="0.2">
      <c r="A361" s="86"/>
      <c r="B361" s="15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 x14ac:dyDescent="0.2">
      <c r="A362" s="86"/>
      <c r="B362" s="15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1:12" x14ac:dyDescent="0.2">
      <c r="A363" s="86"/>
      <c r="B363" s="15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1:12" x14ac:dyDescent="0.2">
      <c r="A364" s="86"/>
      <c r="B364" s="15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 x14ac:dyDescent="0.2">
      <c r="A365" s="86"/>
      <c r="B365" s="15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 x14ac:dyDescent="0.2">
      <c r="A366" s="86"/>
      <c r="B366" s="15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 x14ac:dyDescent="0.2">
      <c r="A367" s="86"/>
      <c r="B367" s="15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 x14ac:dyDescent="0.2">
      <c r="A368" s="86"/>
      <c r="B368" s="15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 x14ac:dyDescent="0.2">
      <c r="A369" s="86"/>
      <c r="B369" s="15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 x14ac:dyDescent="0.2">
      <c r="A370" s="86"/>
      <c r="B370" s="15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 x14ac:dyDescent="0.2">
      <c r="A371" s="86"/>
      <c r="B371" s="15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 x14ac:dyDescent="0.2">
      <c r="A372" s="86"/>
      <c r="B372" s="15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 x14ac:dyDescent="0.2">
      <c r="A373" s="86"/>
      <c r="B373" s="15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 x14ac:dyDescent="0.2">
      <c r="A374" s="86"/>
      <c r="B374" s="15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 x14ac:dyDescent="0.2">
      <c r="A375" s="86"/>
      <c r="B375" s="15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 x14ac:dyDescent="0.2">
      <c r="A376" s="86"/>
      <c r="B376" s="15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 x14ac:dyDescent="0.2">
      <c r="A377" s="86"/>
      <c r="B377" s="15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 x14ac:dyDescent="0.2">
      <c r="A378" s="86"/>
      <c r="B378" s="15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1:12" x14ac:dyDescent="0.2">
      <c r="A379" s="86"/>
      <c r="B379" s="15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1:12" x14ac:dyDescent="0.2">
      <c r="A380" s="86"/>
      <c r="B380" s="15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1:12" x14ac:dyDescent="0.2">
      <c r="A381" s="86"/>
      <c r="B381" s="15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1:12" x14ac:dyDescent="0.2">
      <c r="A382" s="86"/>
      <c r="B382" s="15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1:12" x14ac:dyDescent="0.2">
      <c r="A383" s="86"/>
      <c r="B383" s="15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1:12" x14ac:dyDescent="0.2">
      <c r="A384" s="86"/>
      <c r="B384" s="15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1:12" x14ac:dyDescent="0.2">
      <c r="A385" s="86"/>
      <c r="B385" s="15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1:12" x14ac:dyDescent="0.2">
      <c r="A386" s="86"/>
      <c r="B386" s="15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1:12" x14ac:dyDescent="0.2">
      <c r="A387" s="86"/>
      <c r="B387" s="15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1:12" x14ac:dyDescent="0.2">
      <c r="A388" s="86"/>
      <c r="B388" s="15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1:12" x14ac:dyDescent="0.2">
      <c r="A389" s="86"/>
      <c r="B389" s="15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 x14ac:dyDescent="0.2">
      <c r="A390" s="86"/>
      <c r="B390" s="15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1:12" x14ac:dyDescent="0.2">
      <c r="A391" s="86"/>
      <c r="B391" s="15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1:12" x14ac:dyDescent="0.2">
      <c r="A392" s="86"/>
      <c r="B392" s="15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1:12" x14ac:dyDescent="0.2">
      <c r="A393" s="86"/>
      <c r="B393" s="15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1:12" x14ac:dyDescent="0.2">
      <c r="A394" s="86"/>
      <c r="B394" s="15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1:12" x14ac:dyDescent="0.2">
      <c r="A395" s="86"/>
      <c r="B395" s="15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 x14ac:dyDescent="0.2">
      <c r="A396" s="86"/>
      <c r="B396" s="15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 x14ac:dyDescent="0.2">
      <c r="A397" s="86"/>
      <c r="B397" s="15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1:12" x14ac:dyDescent="0.2">
      <c r="A398" s="86"/>
      <c r="B398" s="15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1:12" x14ac:dyDescent="0.2">
      <c r="A399" s="86"/>
      <c r="B399" s="15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1:12" x14ac:dyDescent="0.2">
      <c r="A400" s="86"/>
      <c r="B400" s="15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 x14ac:dyDescent="0.2">
      <c r="A401" s="86"/>
      <c r="B401" s="15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 x14ac:dyDescent="0.2">
      <c r="A402" s="86"/>
      <c r="B402" s="15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1:12" x14ac:dyDescent="0.2">
      <c r="A403" s="86"/>
      <c r="B403" s="15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1:12" x14ac:dyDescent="0.2">
      <c r="A404" s="86"/>
      <c r="B404" s="15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 x14ac:dyDescent="0.2">
      <c r="A405" s="86"/>
      <c r="B405" s="15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1:12" x14ac:dyDescent="0.2">
      <c r="A406" s="86"/>
      <c r="B406" s="15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1:12" x14ac:dyDescent="0.2">
      <c r="A407" s="86"/>
      <c r="B407" s="15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1:12" x14ac:dyDescent="0.2">
      <c r="A408" s="86"/>
      <c r="B408" s="15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1:12" x14ac:dyDescent="0.2">
      <c r="A409" s="86"/>
      <c r="B409" s="15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1:12" x14ac:dyDescent="0.2">
      <c r="A410" s="86"/>
      <c r="B410" s="15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1:12" x14ac:dyDescent="0.2">
      <c r="A411" s="86"/>
      <c r="B411" s="15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 x14ac:dyDescent="0.2">
      <c r="A412" s="86"/>
      <c r="B412" s="15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 x14ac:dyDescent="0.2">
      <c r="A413" s="86"/>
      <c r="B413" s="15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 x14ac:dyDescent="0.2">
      <c r="A414" s="86"/>
      <c r="B414" s="15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1:12" x14ac:dyDescent="0.2">
      <c r="A415" s="86"/>
      <c r="B415" s="15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1:12" x14ac:dyDescent="0.2">
      <c r="A416" s="86"/>
      <c r="B416" s="15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1:12" x14ac:dyDescent="0.2">
      <c r="A417" s="86"/>
      <c r="B417" s="15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  <row r="418" spans="1:12" x14ac:dyDescent="0.2">
      <c r="A418" s="86"/>
      <c r="B418" s="15"/>
      <c r="C418" s="10"/>
      <c r="D418" s="10"/>
      <c r="E418" s="10"/>
      <c r="F418" s="10"/>
      <c r="G418" s="10"/>
      <c r="H418" s="10"/>
      <c r="I418" s="10"/>
      <c r="J418" s="10"/>
      <c r="K418" s="10"/>
      <c r="L418" s="10"/>
    </row>
    <row r="419" spans="1:12" x14ac:dyDescent="0.2">
      <c r="A419" s="86"/>
      <c r="B419" s="15"/>
      <c r="C419" s="10"/>
      <c r="D419" s="10"/>
      <c r="E419" s="10"/>
      <c r="F419" s="10"/>
      <c r="G419" s="10"/>
      <c r="H419" s="10"/>
      <c r="I419" s="10"/>
      <c r="J419" s="10"/>
      <c r="K419" s="10"/>
      <c r="L419" s="10"/>
    </row>
    <row r="420" spans="1:12" x14ac:dyDescent="0.2">
      <c r="A420" s="86"/>
      <c r="B420" s="15"/>
      <c r="C420" s="10"/>
      <c r="D420" s="10"/>
      <c r="E420" s="10"/>
      <c r="F420" s="10"/>
      <c r="G420" s="10"/>
      <c r="H420" s="10"/>
      <c r="I420" s="10"/>
      <c r="J420" s="10"/>
      <c r="K420" s="10"/>
      <c r="L420" s="10"/>
    </row>
    <row r="421" spans="1:12" x14ac:dyDescent="0.2">
      <c r="A421" s="86"/>
      <c r="B421" s="15"/>
      <c r="C421" s="10"/>
      <c r="D421" s="10"/>
      <c r="E421" s="10"/>
      <c r="F421" s="10"/>
      <c r="G421" s="10"/>
      <c r="H421" s="10"/>
      <c r="I421" s="10"/>
      <c r="J421" s="10"/>
      <c r="K421" s="10"/>
      <c r="L421" s="10"/>
    </row>
    <row r="422" spans="1:12" x14ac:dyDescent="0.2">
      <c r="A422" s="86"/>
      <c r="B422" s="15"/>
      <c r="C422" s="10"/>
      <c r="D422" s="10"/>
      <c r="E422" s="10"/>
      <c r="F422" s="10"/>
      <c r="G422" s="10"/>
      <c r="H422" s="10"/>
      <c r="I422" s="10"/>
      <c r="J422" s="10"/>
      <c r="K422" s="10"/>
      <c r="L422" s="10"/>
    </row>
    <row r="423" spans="1:12" x14ac:dyDescent="0.2">
      <c r="A423" s="86"/>
      <c r="B423" s="15"/>
      <c r="C423" s="10"/>
      <c r="D423" s="10"/>
      <c r="E423" s="10"/>
      <c r="F423" s="10"/>
      <c r="G423" s="10"/>
      <c r="H423" s="10"/>
      <c r="I423" s="10"/>
      <c r="J423" s="10"/>
      <c r="K423" s="10"/>
      <c r="L423" s="10"/>
    </row>
    <row r="424" spans="1:12" x14ac:dyDescent="0.2">
      <c r="A424" s="86"/>
      <c r="B424" s="15"/>
      <c r="C424" s="10"/>
      <c r="D424" s="10"/>
      <c r="E424" s="10"/>
      <c r="F424" s="10"/>
      <c r="G424" s="10"/>
      <c r="H424" s="10"/>
      <c r="I424" s="10"/>
      <c r="J424" s="10"/>
      <c r="K424" s="10"/>
      <c r="L424" s="10"/>
    </row>
    <row r="425" spans="1:12" x14ac:dyDescent="0.2">
      <c r="A425" s="86"/>
      <c r="B425" s="15"/>
      <c r="C425" s="10"/>
      <c r="D425" s="10"/>
      <c r="E425" s="10"/>
      <c r="F425" s="10"/>
      <c r="G425" s="10"/>
      <c r="H425" s="10"/>
      <c r="I425" s="10"/>
      <c r="J425" s="10"/>
      <c r="K425" s="10"/>
      <c r="L425" s="10"/>
    </row>
    <row r="426" spans="1:12" x14ac:dyDescent="0.2">
      <c r="A426" s="86"/>
      <c r="B426" s="15"/>
      <c r="C426" s="10"/>
      <c r="D426" s="10"/>
      <c r="E426" s="10"/>
      <c r="F426" s="10"/>
      <c r="G426" s="10"/>
      <c r="H426" s="10"/>
      <c r="I426" s="10"/>
      <c r="J426" s="10"/>
      <c r="K426" s="10"/>
      <c r="L426" s="10"/>
    </row>
    <row r="427" spans="1:12" x14ac:dyDescent="0.2">
      <c r="A427" s="86"/>
      <c r="B427" s="15"/>
      <c r="C427" s="10"/>
      <c r="D427" s="10"/>
      <c r="E427" s="10"/>
      <c r="F427" s="10"/>
      <c r="G427" s="10"/>
      <c r="H427" s="10"/>
      <c r="I427" s="10"/>
      <c r="J427" s="10"/>
      <c r="K427" s="10"/>
      <c r="L427" s="10"/>
    </row>
    <row r="428" spans="1:12" x14ac:dyDescent="0.2">
      <c r="A428" s="86"/>
      <c r="B428" s="15"/>
      <c r="C428" s="10"/>
      <c r="D428" s="10"/>
      <c r="E428" s="10"/>
      <c r="F428" s="10"/>
      <c r="G428" s="10"/>
      <c r="H428" s="10"/>
      <c r="I428" s="10"/>
      <c r="J428" s="10"/>
      <c r="K428" s="10"/>
      <c r="L428" s="10"/>
    </row>
    <row r="429" spans="1:12" x14ac:dyDescent="0.2">
      <c r="A429" s="86"/>
      <c r="B429" s="15"/>
      <c r="C429" s="10"/>
      <c r="D429" s="10"/>
      <c r="E429" s="10"/>
      <c r="F429" s="10"/>
      <c r="G429" s="10"/>
      <c r="H429" s="10"/>
      <c r="I429" s="10"/>
      <c r="J429" s="10"/>
      <c r="K429" s="10"/>
      <c r="L429" s="10"/>
    </row>
    <row r="430" spans="1:12" x14ac:dyDescent="0.2">
      <c r="A430" s="86"/>
      <c r="B430" s="15"/>
      <c r="C430" s="10"/>
      <c r="D430" s="10"/>
      <c r="E430" s="10"/>
      <c r="F430" s="10"/>
      <c r="G430" s="10"/>
      <c r="H430" s="10"/>
      <c r="I430" s="10"/>
      <c r="J430" s="10"/>
      <c r="K430" s="10"/>
      <c r="L430" s="10"/>
    </row>
    <row r="431" spans="1:12" x14ac:dyDescent="0.2">
      <c r="A431" s="86"/>
      <c r="B431" s="15"/>
      <c r="C431" s="10"/>
      <c r="D431" s="10"/>
      <c r="E431" s="10"/>
      <c r="F431" s="10"/>
      <c r="G431" s="10"/>
      <c r="H431" s="10"/>
      <c r="I431" s="10"/>
      <c r="J431" s="10"/>
      <c r="K431" s="10"/>
      <c r="L431" s="10"/>
    </row>
    <row r="432" spans="1:12" x14ac:dyDescent="0.2">
      <c r="A432" s="86"/>
      <c r="B432" s="15"/>
      <c r="C432" s="10"/>
      <c r="D432" s="10"/>
      <c r="E432" s="10"/>
      <c r="F432" s="10"/>
      <c r="G432" s="10"/>
      <c r="H432" s="10"/>
      <c r="I432" s="10"/>
      <c r="J432" s="10"/>
      <c r="K432" s="10"/>
      <c r="L432" s="10"/>
    </row>
    <row r="433" spans="1:12" x14ac:dyDescent="0.2">
      <c r="A433" s="86"/>
      <c r="B433" s="15"/>
      <c r="C433" s="10"/>
      <c r="D433" s="10"/>
      <c r="E433" s="10"/>
      <c r="F433" s="10"/>
      <c r="G433" s="10"/>
      <c r="H433" s="10"/>
      <c r="I433" s="10"/>
      <c r="J433" s="10"/>
      <c r="K433" s="10"/>
      <c r="L433" s="10"/>
    </row>
    <row r="434" spans="1:12" x14ac:dyDescent="0.2">
      <c r="A434" s="86"/>
      <c r="B434" s="15"/>
      <c r="C434" s="10"/>
      <c r="D434" s="10"/>
      <c r="E434" s="10"/>
      <c r="F434" s="10"/>
      <c r="G434" s="10"/>
      <c r="H434" s="10"/>
      <c r="I434" s="10"/>
      <c r="J434" s="10"/>
      <c r="K434" s="10"/>
      <c r="L434" s="10"/>
    </row>
    <row r="435" spans="1:12" x14ac:dyDescent="0.2">
      <c r="A435" s="86"/>
      <c r="B435" s="15"/>
      <c r="C435" s="10"/>
      <c r="D435" s="10"/>
      <c r="E435" s="10"/>
      <c r="F435" s="10"/>
      <c r="G435" s="10"/>
      <c r="H435" s="10"/>
      <c r="I435" s="10"/>
      <c r="J435" s="10"/>
      <c r="K435" s="10"/>
      <c r="L435" s="10"/>
    </row>
    <row r="436" spans="1:12" x14ac:dyDescent="0.2">
      <c r="A436" s="86"/>
      <c r="B436" s="15"/>
      <c r="C436" s="10"/>
      <c r="D436" s="10"/>
      <c r="E436" s="10"/>
      <c r="F436" s="10"/>
      <c r="G436" s="10"/>
      <c r="H436" s="10"/>
      <c r="I436" s="10"/>
      <c r="J436" s="10"/>
      <c r="K436" s="10"/>
      <c r="L436" s="10"/>
    </row>
    <row r="437" spans="1:12" x14ac:dyDescent="0.2">
      <c r="A437" s="86"/>
      <c r="B437" s="15"/>
      <c r="C437" s="10"/>
      <c r="D437" s="10"/>
      <c r="E437" s="10"/>
      <c r="F437" s="10"/>
      <c r="G437" s="10"/>
      <c r="H437" s="10"/>
      <c r="I437" s="10"/>
      <c r="J437" s="10"/>
      <c r="K437" s="10"/>
      <c r="L437" s="10"/>
    </row>
    <row r="438" spans="1:12" x14ac:dyDescent="0.2">
      <c r="A438" s="86"/>
      <c r="B438" s="15"/>
      <c r="C438" s="10"/>
      <c r="D438" s="10"/>
      <c r="E438" s="10"/>
      <c r="F438" s="10"/>
      <c r="G438" s="10"/>
      <c r="H438" s="10"/>
      <c r="I438" s="10"/>
      <c r="J438" s="10"/>
      <c r="K438" s="10"/>
      <c r="L438" s="10"/>
    </row>
    <row r="439" spans="1:12" x14ac:dyDescent="0.2">
      <c r="A439" s="86"/>
      <c r="B439" s="15"/>
      <c r="C439" s="10"/>
      <c r="D439" s="10"/>
      <c r="E439" s="10"/>
      <c r="F439" s="10"/>
      <c r="G439" s="10"/>
      <c r="H439" s="10"/>
      <c r="I439" s="10"/>
      <c r="J439" s="10"/>
      <c r="K439" s="10"/>
      <c r="L439" s="10"/>
    </row>
    <row r="440" spans="1:12" x14ac:dyDescent="0.2">
      <c r="A440" s="86"/>
      <c r="B440" s="15"/>
      <c r="C440" s="10"/>
      <c r="D440" s="10"/>
      <c r="E440" s="10"/>
      <c r="F440" s="10"/>
      <c r="G440" s="10"/>
      <c r="H440" s="10"/>
      <c r="I440" s="10"/>
      <c r="J440" s="10"/>
      <c r="K440" s="10"/>
      <c r="L440" s="10"/>
    </row>
    <row r="441" spans="1:12" x14ac:dyDescent="0.2">
      <c r="A441" s="86"/>
      <c r="B441" s="15"/>
      <c r="C441" s="10"/>
      <c r="D441" s="10"/>
      <c r="E441" s="10"/>
      <c r="F441" s="10"/>
      <c r="G441" s="10"/>
      <c r="H441" s="10"/>
      <c r="I441" s="10"/>
      <c r="J441" s="10"/>
      <c r="K441" s="10"/>
      <c r="L441" s="10"/>
    </row>
    <row r="442" spans="1:12" x14ac:dyDescent="0.2">
      <c r="A442" s="86"/>
      <c r="B442" s="15"/>
      <c r="C442" s="10"/>
      <c r="D442" s="10"/>
      <c r="E442" s="10"/>
      <c r="F442" s="10"/>
      <c r="G442" s="10"/>
      <c r="H442" s="10"/>
      <c r="I442" s="10"/>
      <c r="J442" s="10"/>
      <c r="K442" s="10"/>
      <c r="L442" s="10"/>
    </row>
    <row r="443" spans="1:12" x14ac:dyDescent="0.2">
      <c r="A443" s="86"/>
      <c r="B443" s="15"/>
      <c r="C443" s="10"/>
      <c r="D443" s="10"/>
      <c r="E443" s="10"/>
      <c r="F443" s="10"/>
      <c r="G443" s="10"/>
      <c r="H443" s="10"/>
      <c r="I443" s="10"/>
      <c r="J443" s="10"/>
      <c r="K443" s="10"/>
      <c r="L443" s="10"/>
    </row>
    <row r="444" spans="1:12" x14ac:dyDescent="0.2">
      <c r="A444" s="86"/>
      <c r="B444" s="15"/>
      <c r="C444" s="10"/>
      <c r="D444" s="10"/>
      <c r="E444" s="10"/>
      <c r="F444" s="10"/>
      <c r="G444" s="10"/>
      <c r="H444" s="10"/>
      <c r="I444" s="10"/>
      <c r="J444" s="10"/>
      <c r="K444" s="10"/>
      <c r="L444" s="10"/>
    </row>
    <row r="445" spans="1:12" x14ac:dyDescent="0.2">
      <c r="A445" s="86"/>
      <c r="B445" s="15"/>
      <c r="C445" s="10"/>
      <c r="D445" s="10"/>
      <c r="E445" s="10"/>
      <c r="F445" s="10"/>
      <c r="G445" s="10"/>
      <c r="H445" s="10"/>
      <c r="I445" s="10"/>
      <c r="J445" s="10"/>
      <c r="K445" s="10"/>
      <c r="L445" s="10"/>
    </row>
    <row r="446" spans="1:12" x14ac:dyDescent="0.2">
      <c r="A446" s="86"/>
      <c r="B446" s="15"/>
      <c r="C446" s="10"/>
      <c r="D446" s="10"/>
      <c r="E446" s="10"/>
      <c r="F446" s="10"/>
      <c r="G446" s="10"/>
      <c r="H446" s="10"/>
      <c r="I446" s="10"/>
      <c r="J446" s="10"/>
      <c r="K446" s="10"/>
      <c r="L446" s="10"/>
    </row>
    <row r="447" spans="1:12" x14ac:dyDescent="0.2">
      <c r="A447" s="86"/>
      <c r="B447" s="15"/>
      <c r="C447" s="10"/>
      <c r="D447" s="10"/>
      <c r="E447" s="10"/>
      <c r="F447" s="10"/>
      <c r="G447" s="10"/>
      <c r="H447" s="10"/>
      <c r="I447" s="10"/>
      <c r="J447" s="10"/>
      <c r="K447" s="10"/>
      <c r="L447" s="10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79" firstPageNumber="3" fitToHeight="0" orientation="landscape" useFirstPageNumber="1" r:id="rId1"/>
  <headerFooter alignWithMargins="0">
    <oddFooter>&amp;R&amp;P</oddFooter>
  </headerFooter>
  <rowBreaks count="4" manualBreakCount="4">
    <brk id="38" max="16383" man="1"/>
    <brk id="70" max="16383" man="1"/>
    <brk id="105" max="11" man="1"/>
    <brk id="13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admin</cp:lastModifiedBy>
  <cp:lastPrinted>2020-08-06T08:35:56Z</cp:lastPrinted>
  <dcterms:created xsi:type="dcterms:W3CDTF">2013-09-11T11:00:21Z</dcterms:created>
  <dcterms:modified xsi:type="dcterms:W3CDTF">2021-03-03T13:16:41Z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